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Cryptographic inventory" sheetId="2" state="visible" r:id="rId2"/>
    <sheet xmlns:r="http://schemas.openxmlformats.org/officeDocument/2006/relationships" name="Data sensitivity and lifespan" sheetId="3" state="visible" r:id="rId3"/>
    <sheet xmlns:r="http://schemas.openxmlformats.org/officeDocument/2006/relationships" name="Standards compliance" sheetId="4" state="visible" r:id="rId4"/>
    <sheet xmlns:r="http://schemas.openxmlformats.org/officeDocument/2006/relationships" name="Migration readiness" sheetId="5" state="visible" r:id="rId5"/>
    <sheet xmlns:r="http://schemas.openxmlformats.org/officeDocument/2006/relationships" name="Vendor and supply chain" sheetId="6" state="visible" r:id="rId6"/>
    <sheet xmlns:r="http://schemas.openxmlformats.org/officeDocument/2006/relationships" name="Timeline and urgency" sheetId="7" state="visible" r:id="rId7"/>
    <sheet xmlns:r="http://schemas.openxmlformats.org/officeDocument/2006/relationships" name="Governance and policy" sheetId="8" state="visible" r:id="rId8"/>
    <sheet xmlns:r="http://schemas.openxmlformats.org/officeDocument/2006/relationships" name="Dashboard" sheetId="9" state="visible" r:id="rId9"/>
    <sheet xmlns:r="http://schemas.openxmlformats.org/officeDocument/2006/relationships" name="Compliance Mapping" sheetId="10" state="visible" r:id="rId10"/>
    <sheet xmlns:r="http://schemas.openxmlformats.org/officeDocument/2006/relationships" name="CBOM Template" sheetId="11" state="visible" r:id="rId11"/>
  </sheets>
  <definedNames>
    <definedName name="_xlnm._FilterDatabase" localSheetId="9" hidden="1">'Compliance Mapping'!$A$2:$G$61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21">
    <font>
      <name val="Calibri"/>
      <family val="2"/>
      <color theme="1"/>
      <sz val="11"/>
      <scheme val="minor"/>
    </font>
    <font>
      <name val="Calibri"/>
      <b val="1"/>
      <color rgb="00d4940a"/>
      <sz val="20"/>
    </font>
    <font>
      <name val="Calibri"/>
      <color rgb="007a8a9e"/>
      <sz val="12"/>
    </font>
    <font>
      <name val="Calibri"/>
      <color rgb="007a8a9e"/>
      <sz val="10"/>
    </font>
    <font>
      <name val="Calibri"/>
      <b val="1"/>
      <color rgb="000c1220"/>
      <sz val="14"/>
    </font>
    <font>
      <name val="Calibri"/>
      <color rgb="000c1220"/>
      <sz val="10"/>
    </font>
    <font>
      <name val="Calibri"/>
      <b val="1"/>
      <color rgb="00d4940a"/>
      <sz val="10"/>
    </font>
    <font>
      <name val="Calibri"/>
      <b val="1"/>
      <color rgb="000c1220"/>
      <sz val="10"/>
    </font>
    <font>
      <name val="Calibri"/>
      <b val="1"/>
      <color rgb="00d4940a"/>
      <sz val="16"/>
    </font>
    <font>
      <name val="Calibri"/>
      <color rgb="007a8a9e"/>
      <sz val="8"/>
    </font>
    <font>
      <name val="Calibri"/>
      <b val="1"/>
      <color rgb="00d4940a"/>
      <sz val="11"/>
    </font>
    <font>
      <name val="Calibri"/>
      <b val="1"/>
      <color rgb="000c1220"/>
      <sz val="11"/>
    </font>
    <font>
      <name val="Calibri"/>
      <b val="1"/>
      <color rgb="00d4940a"/>
      <sz val="18"/>
    </font>
    <font>
      <name val="Calibri"/>
      <b val="1"/>
      <color rgb="00d4940a"/>
      <sz val="12"/>
    </font>
    <font>
      <name val="Calibri"/>
      <b val="1"/>
      <color rgb="000c1220"/>
      <sz val="12"/>
    </font>
    <font>
      <name val="Calibri"/>
      <b val="1"/>
      <color rgb="000c1220"/>
      <sz val="9"/>
    </font>
    <font>
      <name val="Calibri"/>
      <color rgb="000c1220"/>
      <sz val="9"/>
    </font>
    <font>
      <name val="Calibri"/>
      <color rgb="000c1220"/>
      <sz val="8"/>
    </font>
    <font>
      <name val="Calibri"/>
      <b val="1"/>
      <color rgb="00FFFFFF"/>
      <sz val="10"/>
    </font>
    <font>
      <name val="Calibri"/>
      <color rgb="007a8a9e"/>
      <sz val="9"/>
    </font>
    <font>
      <name val="Consolas"/>
      <color rgb="00e8edf4"/>
      <sz val="9"/>
    </font>
  </fonts>
  <fills count="9">
    <fill>
      <patternFill/>
    </fill>
    <fill>
      <patternFill patternType="gray125"/>
    </fill>
    <fill>
      <patternFill patternType="solid">
        <fgColor rgb="00131d2e"/>
        <bgColor rgb="00131d2e"/>
      </patternFill>
    </fill>
    <fill>
      <patternFill patternType="solid">
        <fgColor rgb="000c1220"/>
        <bgColor rgb="000c1220"/>
      </patternFill>
    </fill>
    <fill>
      <patternFill patternType="solid">
        <fgColor rgb="00f7f5f0"/>
        <bgColor rgb="00f7f5f0"/>
      </patternFill>
    </fill>
    <fill>
      <patternFill patternType="solid">
        <fgColor rgb="001e2d42"/>
        <bgColor rgb="001e2d42"/>
      </patternFill>
    </fill>
    <fill>
      <patternFill patternType="solid">
        <fgColor rgb="00e05555"/>
        <bgColor rgb="00e05555"/>
      </patternFill>
    </fill>
    <fill>
      <patternFill patternType="solid">
        <fgColor rgb="00d4940a"/>
        <bgColor rgb="00d4940a"/>
      </patternFill>
    </fill>
    <fill>
      <patternFill patternType="solid">
        <fgColor rgb="002fb88a"/>
        <bgColor rgb="002fb88a"/>
      </patternFill>
    </fill>
  </fills>
  <borders count="2">
    <border>
      <left/>
      <right/>
      <top/>
      <bottom/>
      <diagonal/>
    </border>
    <border>
      <left style="thin">
        <color rgb="001e2d42"/>
      </left>
      <right style="thin">
        <color rgb="001e2d42"/>
      </right>
      <top style="thin">
        <color rgb="001e2d42"/>
      </top>
      <bottom style="thin">
        <color rgb="001e2d42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4" fillId="0" borderId="0" pivotButton="0" quotePrefix="0" xfId="0"/>
    <xf numFmtId="0" fontId="5" fillId="0" borderId="0" applyAlignment="1" pivotButton="0" quotePrefix="0" xfId="0">
      <alignment horizontal="left" vertical="center" wrapText="1"/>
    </xf>
    <xf numFmtId="0" fontId="6" fillId="2" borderId="1" pivotButton="0" quotePrefix="0" xfId="0"/>
    <xf numFmtId="0" fontId="7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5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8" fillId="3" borderId="0" applyAlignment="1" pivotButton="0" quotePrefix="0" xfId="0">
      <alignment horizontal="left" vertical="center"/>
    </xf>
    <xf numFmtId="0" fontId="6" fillId="2" borderId="1" applyAlignment="1" pivotButton="0" quotePrefix="0" xfId="0">
      <alignment horizontal="center" vertical="center"/>
    </xf>
    <xf numFmtId="0" fontId="6" fillId="2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right" vertical="center"/>
    </xf>
    <xf numFmtId="164" fontId="11" fillId="0" borderId="1" applyAlignment="1" pivotButton="0" quotePrefix="0" xfId="0">
      <alignment horizontal="center" vertical="center"/>
    </xf>
    <xf numFmtId="0" fontId="12" fillId="3" borderId="0" applyAlignment="1" pivotButton="0" quotePrefix="0" xfId="0">
      <alignment horizontal="left" vertical="center"/>
    </xf>
    <xf numFmtId="9" fontId="5" fillId="0" borderId="1" applyAlignment="1" pivotButton="0" quotePrefix="0" xfId="0">
      <alignment horizontal="center" vertical="center"/>
    </xf>
    <xf numFmtId="164" fontId="7" fillId="0" borderId="1" applyAlignment="1" pivotButton="0" quotePrefix="0" xfId="0">
      <alignment horizontal="center" vertical="center"/>
    </xf>
    <xf numFmtId="2" fontId="5" fillId="0" borderId="1" applyAlignment="1" pivotButton="0" quotePrefix="0" xfId="0">
      <alignment horizontal="center" vertical="center"/>
    </xf>
    <xf numFmtId="0" fontId="13" fillId="0" borderId="0" applyAlignment="1" pivotButton="0" quotePrefix="0" xfId="0">
      <alignment horizontal="right" vertical="center"/>
    </xf>
    <xf numFmtId="2" fontId="14" fillId="0" borderId="1" applyAlignment="1" pivotButton="0" quotePrefix="0" xfId="0">
      <alignment horizontal="center" vertical="center"/>
    </xf>
    <xf numFmtId="0" fontId="14" fillId="0" borderId="1" applyAlignment="1" pivotButton="0" quotePrefix="0" xfId="0">
      <alignment horizontal="center" vertical="center"/>
    </xf>
    <xf numFmtId="0" fontId="7" fillId="5" borderId="1" pivotButton="0" quotePrefix="0" xfId="0"/>
    <xf numFmtId="0" fontId="15" fillId="0" borderId="1" applyAlignment="1" pivotButton="0" quotePrefix="0" xfId="0">
      <alignment horizontal="center" vertical="center"/>
    </xf>
    <xf numFmtId="0" fontId="16" fillId="0" borderId="1" applyAlignment="1" pivotButton="0" quotePrefix="0" xfId="0">
      <alignment horizontal="left" vertical="center" wrapText="1"/>
    </xf>
    <xf numFmtId="0" fontId="17" fillId="0" borderId="1" applyAlignment="1" pivotButton="0" quotePrefix="0" xfId="0">
      <alignment horizontal="left" vertical="center" wrapText="1"/>
    </xf>
    <xf numFmtId="0" fontId="7" fillId="0" borderId="1" pivotButton="0" quotePrefix="0" xfId="0"/>
    <xf numFmtId="0" fontId="18" fillId="6" borderId="1" pivotButton="0" quotePrefix="0" xfId="0"/>
    <xf numFmtId="0" fontId="19" fillId="0" borderId="1" applyAlignment="1" pivotButton="0" quotePrefix="0" xfId="0">
      <alignment horizontal="left" vertical="center" wrapText="1"/>
    </xf>
    <xf numFmtId="0" fontId="7" fillId="7" borderId="1" pivotButton="0" quotePrefix="0" xfId="0"/>
    <xf numFmtId="0" fontId="7" fillId="8" borderId="1" pivotButton="0" quotePrefix="0" xfId="0"/>
    <xf numFmtId="0" fontId="0" fillId="0" borderId="1" pivotButton="0" quotePrefix="0" xfId="0"/>
    <xf numFmtId="0" fontId="13" fillId="0" borderId="0" pivotButton="0" quotePrefix="0" xfId="0"/>
    <xf numFmtId="0" fontId="20" fillId="3" borderId="1" applyAlignment="1" pivotButton="0" quotePrefix="0" xfId="0">
      <alignment horizontal="left" vertical="top" wrapText="1"/>
    </xf>
  </cellXfs>
  <cellStyles count="1">
    <cellStyle name="Normal" xfId="0" builtinId="0" hidden="0"/>
  </cellStyles>
  <dxfs count="8">
    <dxf>
      <font>
        <name val="Calibri"/>
        <b val="1"/>
        <color rgb="00FFFFFF"/>
        <sz val="10"/>
      </font>
      <fill>
        <patternFill patternType="solid">
          <fgColor rgb="00e05555"/>
          <bgColor rgb="00e05555"/>
        </patternFill>
      </fill>
    </dxf>
    <dxf>
      <font>
        <name val="Calibri"/>
        <b val="1"/>
        <color rgb="000c1220"/>
        <sz val="10"/>
      </font>
      <fill>
        <patternFill patternType="solid">
          <fgColor rgb="00d4940a"/>
          <bgColor rgb="00d4940a"/>
        </patternFill>
      </fill>
    </dxf>
    <dxf>
      <font>
        <name val="Calibri"/>
        <b val="1"/>
        <color rgb="000c1220"/>
        <sz val="10"/>
      </font>
      <fill>
        <patternFill patternType="solid">
          <fgColor rgb="002fb88a"/>
          <bgColor rgb="002fb88a"/>
        </patternFill>
      </fill>
    </dxf>
    <dxf>
      <font>
        <name val="Calibri"/>
        <b val="1"/>
        <color rgb="00FFFFFF"/>
        <sz val="10"/>
      </font>
      <fill>
        <patternFill patternType="solid">
          <fgColor rgb="00d97a0a"/>
          <bgColor rgb="00d97a0a"/>
        </patternFill>
      </fill>
    </dxf>
    <dxf>
      <font>
        <name val="Calibri"/>
        <b val="1"/>
        <color rgb="00FFFFFF"/>
        <sz val="12"/>
      </font>
      <fill>
        <patternFill patternType="solid">
          <fgColor rgb="00e05555"/>
          <bgColor rgb="00e05555"/>
        </patternFill>
      </fill>
    </dxf>
    <dxf>
      <font>
        <name val="Calibri"/>
        <b val="1"/>
        <color rgb="00FFFFFF"/>
        <sz val="12"/>
      </font>
      <fill>
        <patternFill patternType="solid">
          <fgColor rgb="00d97a0a"/>
          <bgColor rgb="00d97a0a"/>
        </patternFill>
      </fill>
    </dxf>
    <dxf>
      <font>
        <name val="Calibri"/>
        <b val="1"/>
        <color rgb="000c1220"/>
        <sz val="12"/>
      </font>
      <fill>
        <patternFill patternType="solid">
          <fgColor rgb="00d4940a"/>
          <bgColor rgb="00d4940a"/>
        </patternFill>
      </fill>
    </dxf>
    <dxf>
      <font>
        <name val="Calibri"/>
        <b val="1"/>
        <color rgb="000c1220"/>
        <sz val="12"/>
      </font>
      <fill>
        <patternFill patternType="solid">
          <fgColor rgb="002fb88a"/>
          <bgColor rgb="002fb88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Domain Scores</a:t>
            </a:r>
          </a:p>
        </rich>
      </tx>
    </title>
    <plotArea>
      <radarChart>
        <radarStyle val="marker"/>
        <ser>
          <idx val="0"/>
          <order val="0"/>
          <tx>
            <v>Domain Scores</v>
          </tx>
          <spPr>
            <a:ln xmlns:a="http://schemas.openxmlformats.org/drawingml/2006/main" w="25000">
              <a:solidFill>
                <a:srgbClr val="d4940a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'Dashboard'!$A$4:$A$10</f>
            </numRef>
          </cat>
          <val>
            <numRef>
              <f>'Dashboard'!$C$4:$C$10</f>
            </numRef>
          </val>
        </ser>
        <axId val="10"/>
        <axId val="100"/>
      </rad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15</row>
      <rowOff>0</rowOff>
    </from>
    <ext cx="7920000" cy="54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d4940a"/>
    <outlinePr summaryBelow="1" summaryRight="1"/>
    <pageSetUpPr/>
  </sheetPr>
  <dimension ref="B1:D32"/>
  <sheetViews>
    <sheetView workbookViewId="0">
      <selection activeCell="A1" sqref="A1"/>
    </sheetView>
  </sheetViews>
  <sheetFormatPr baseColWidth="8" defaultRowHeight="15"/>
  <cols>
    <col width="4" customWidth="1" min="1" max="1"/>
    <col width="20" customWidth="1" min="2" max="2"/>
    <col width="60" customWidth="1" min="3" max="3"/>
    <col width="20" customWidth="1" min="4" max="4"/>
  </cols>
  <sheetData>
    <row r="1">
      <c r="B1" s="1" t="inlineStr">
        <is>
          <t>Post-Quantum Readiness Assessment</t>
        </is>
      </c>
    </row>
    <row r="2">
      <c r="B2" s="2" t="inlineStr">
        <is>
          <t>Encryptorium | Applied Cryptography</t>
        </is>
      </c>
    </row>
    <row r="3">
      <c r="B3" s="3" t="inlineStr">
        <is>
          <t>Version 1.0</t>
        </is>
      </c>
    </row>
    <row r="5">
      <c r="B5" s="4" t="inlineStr">
        <is>
          <t>How to use this workbook</t>
        </is>
      </c>
    </row>
    <row r="6" ht="28" customHeight="1">
      <c r="B6" s="5" t="inlineStr">
        <is>
          <t>1. Work through each domain tab (sheets 2 through 8), scoring every question from 1 to 5.</t>
        </is>
      </c>
    </row>
    <row r="7" ht="28" customHeight="1">
      <c r="B7" s="5" t="inlineStr">
        <is>
          <t>2. Score and Notes cells are highlighted with a warm background. Enter your scores there.</t>
        </is>
      </c>
    </row>
    <row r="8" ht="28" customHeight="1">
      <c r="B8" s="5" t="inlineStr">
        <is>
          <t>3. Use the rubric descriptions below to calibrate your scores. Be honest; inflated scores produce a misleading assessment.</t>
        </is>
      </c>
    </row>
    <row r="9" ht="28" customHeight="1">
      <c r="B9" s="5" t="inlineStr">
        <is>
          <t>4. Add notes or evidence in column D to support each score. This documentation is valuable for auditors and for tracking progress over time.</t>
        </is>
      </c>
    </row>
    <row r="10" ht="28" customHeight="1">
      <c r="B10" s="5" t="inlineStr">
        <is>
          <t>5. If a question does not apply, leave the score cell blank. The domain average adjusts automatically to exclude blank cells. Do not enter 0 or N/A.</t>
        </is>
      </c>
    </row>
    <row r="11" ht="28" customHeight="1">
      <c r="B11" s="5" t="inlineStr">
        <is>
          <t>6. The Dashboard tab calculates your weighted overall score and risk category automatically. It will show results once at least one score is entered per domain.</t>
        </is>
      </c>
    </row>
    <row r="12" ht="28" customHeight="1">
      <c r="B12" s="5" t="inlineStr">
        <is>
          <t>7. Review the radar chart on the Dashboard to identify domains that need the most attention.</t>
        </is>
      </c>
    </row>
    <row r="13" ht="28" customHeight="1">
      <c r="B13" s="5" t="inlineStr">
        <is>
          <t>8. Reassess quarterly or after significant changes to your cryptographic environment.</t>
        </is>
      </c>
    </row>
    <row r="15">
      <c r="B15" s="4" t="inlineStr">
        <is>
          <t>Scoring scale</t>
        </is>
      </c>
    </row>
    <row r="16">
      <c r="B16" s="6" t="inlineStr">
        <is>
          <t>Score</t>
        </is>
      </c>
      <c r="C16" s="6" t="inlineStr">
        <is>
          <t>Description</t>
        </is>
      </c>
    </row>
    <row r="17" ht="24" customHeight="1">
      <c r="B17" s="7" t="n">
        <v>1</v>
      </c>
      <c r="C17" s="8" t="inlineStr">
        <is>
          <t>No awareness or preparation</t>
        </is>
      </c>
    </row>
    <row r="18" ht="24" customHeight="1">
      <c r="B18" s="7" t="n">
        <v>2</v>
      </c>
      <c r="C18" s="8" t="inlineStr">
        <is>
          <t>Aware but no action taken</t>
        </is>
      </c>
    </row>
    <row r="19" ht="24" customHeight="1">
      <c r="B19" s="7" t="n">
        <v>3</v>
      </c>
      <c r="C19" s="8" t="inlineStr">
        <is>
          <t>Initial steps taken, partial coverage</t>
        </is>
      </c>
    </row>
    <row r="20" ht="24" customHeight="1">
      <c r="B20" s="7" t="n">
        <v>4</v>
      </c>
      <c r="C20" s="8" t="inlineStr">
        <is>
          <t>Significant progress, most areas addressed</t>
        </is>
      </c>
    </row>
    <row r="21" ht="24" customHeight="1">
      <c r="B21" s="7" t="n">
        <v>5</v>
      </c>
      <c r="C21" s="8" t="inlineStr">
        <is>
          <t>Complete coverage, documented, actively managed</t>
        </is>
      </c>
    </row>
    <row r="23">
      <c r="B23" s="4" t="inlineStr">
        <is>
          <t>Domain weights</t>
        </is>
      </c>
    </row>
    <row r="24" ht="32" customHeight="1">
      <c r="B24" s="9" t="inlineStr">
        <is>
          <t>Each domain contributes to the overall score according to its weight. Weights reflect the relative importance of each domain to PQC readiness.</t>
        </is>
      </c>
    </row>
    <row r="25">
      <c r="B25" s="6" t="inlineStr">
        <is>
          <t>Domain</t>
        </is>
      </c>
      <c r="C25" s="6" t="inlineStr">
        <is>
          <t>Weight</t>
        </is>
      </c>
    </row>
    <row r="26">
      <c r="B26" s="10" t="inlineStr">
        <is>
          <t>Cryptographic inventory</t>
        </is>
      </c>
      <c r="C26" s="11" t="inlineStr">
        <is>
          <t>20%</t>
        </is>
      </c>
    </row>
    <row r="27">
      <c r="B27" s="10" t="inlineStr">
        <is>
          <t>Data sensitivity and lifespan</t>
        </is>
      </c>
      <c r="C27" s="11" t="inlineStr">
        <is>
          <t>15%</t>
        </is>
      </c>
    </row>
    <row r="28">
      <c r="B28" s="10" t="inlineStr">
        <is>
          <t>Standards compliance</t>
        </is>
      </c>
      <c r="C28" s="11" t="inlineStr">
        <is>
          <t>10%</t>
        </is>
      </c>
    </row>
    <row r="29">
      <c r="B29" s="10" t="inlineStr">
        <is>
          <t>Migration readiness</t>
        </is>
      </c>
      <c r="C29" s="11" t="inlineStr">
        <is>
          <t>20%</t>
        </is>
      </c>
    </row>
    <row r="30">
      <c r="B30" s="10" t="inlineStr">
        <is>
          <t>Vendor and supply chain</t>
        </is>
      </c>
      <c r="C30" s="11" t="inlineStr">
        <is>
          <t>15%</t>
        </is>
      </c>
    </row>
    <row r="31">
      <c r="B31" s="10" t="inlineStr">
        <is>
          <t>Timeline and urgency</t>
        </is>
      </c>
      <c r="C31" s="11" t="inlineStr">
        <is>
          <t>10%</t>
        </is>
      </c>
    </row>
    <row r="32">
      <c r="B32" s="10" t="inlineStr">
        <is>
          <t>Governance and policy</t>
        </is>
      </c>
      <c r="C32" s="11" t="inlineStr">
        <is>
          <t>10%</t>
        </is>
      </c>
    </row>
  </sheetData>
  <mergeCells count="15">
    <mergeCell ref="B10:D10"/>
    <mergeCell ref="B11:D11"/>
    <mergeCell ref="B3:D3"/>
    <mergeCell ref="B5:D5"/>
    <mergeCell ref="B15:D15"/>
    <mergeCell ref="B23:D23"/>
    <mergeCell ref="B1:D1"/>
    <mergeCell ref="B8:D8"/>
    <mergeCell ref="B9:D9"/>
    <mergeCell ref="B13:D13"/>
    <mergeCell ref="B12:D12"/>
    <mergeCell ref="B7:D7"/>
    <mergeCell ref="B6:D6"/>
    <mergeCell ref="B24:D24"/>
    <mergeCell ref="B2:D2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00d4940a"/>
    <outlinePr summaryBelow="1" summaryRight="1"/>
    <pageSetUpPr/>
  </sheetPr>
  <dimension ref="A1:G6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50" customWidth="1" min="2" max="2"/>
    <col width="22" customWidth="1" min="3" max="3"/>
    <col width="22" customWidth="1" min="4" max="4"/>
    <col width="18" customWidth="1" min="5" max="5"/>
    <col width="40" customWidth="1" min="6" max="6"/>
    <col width="22" customWidth="1" min="7" max="7"/>
  </cols>
  <sheetData>
    <row r="1" ht="36" customHeight="1">
      <c r="A1" s="12" t="inlineStr">
        <is>
          <t>Compliance Framework Mapping</t>
        </is>
      </c>
    </row>
    <row r="2">
      <c r="A2" s="13" t="inlineStr">
        <is>
          <t>ID</t>
        </is>
      </c>
      <c r="B2" s="13" t="inlineStr">
        <is>
          <t>Question</t>
        </is>
      </c>
      <c r="C2" s="13" t="inlineStr">
        <is>
          <t>NIST CSF 2.0</t>
        </is>
      </c>
      <c r="D2" s="13" t="inlineStr">
        <is>
          <t>SP 800-53</t>
        </is>
      </c>
      <c r="E2" s="13" t="inlineStr">
        <is>
          <t>ISO 27001</t>
        </is>
      </c>
      <c r="F2" s="13" t="inlineStr">
        <is>
          <t>CNSA 2.0</t>
        </is>
      </c>
      <c r="G2" s="13" t="inlineStr">
        <is>
          <t>DORA</t>
        </is>
      </c>
    </row>
    <row r="3">
      <c r="A3" s="27" t="inlineStr">
        <is>
          <t>Cryptographic inventory</t>
        </is>
      </c>
    </row>
    <row r="4" ht="42" customHeight="1">
      <c r="A4" s="28" t="inlineStr">
        <is>
          <t>CI-1</t>
        </is>
      </c>
      <c r="B4" s="29" t="inlineStr">
        <is>
          <t>Does your organization maintain a documented inventory of cryptographic algorith...</t>
        </is>
      </c>
      <c r="C4" s="30" t="inlineStr">
        <is>
          <t>ID.AM-01, ID.AM-02</t>
        </is>
      </c>
      <c r="D4" s="30" t="inlineStr">
        <is>
          <t>CM-8, SC-12</t>
        </is>
      </c>
      <c r="E4" s="30" t="inlineStr">
        <is>
          <t>A.8.24</t>
        </is>
      </c>
      <c r="F4" s="30" t="inlineStr">
        <is>
          <t>Cryptographic inventory required before migration</t>
        </is>
      </c>
      <c r="G4" s="30" t="inlineStr"/>
    </row>
    <row r="5" ht="42" customHeight="1">
      <c r="A5" s="28" t="inlineStr">
        <is>
          <t>CI-2</t>
        </is>
      </c>
      <c r="B5" s="29" t="inlineStr">
        <is>
          <t>Are cryptographic protocol versions (TLS, SSH, IPsec, etc.) documented across yo...</t>
        </is>
      </c>
      <c r="C5" s="30" t="inlineStr">
        <is>
          <t>ID.AM-01, PR.DS-02</t>
        </is>
      </c>
      <c r="D5" s="30" t="inlineStr">
        <is>
          <t>CM-8, SC-8, SC-23</t>
        </is>
      </c>
      <c r="E5" s="30" t="inlineStr">
        <is>
          <t>A.8.24</t>
        </is>
      </c>
      <c r="F5" s="30" t="inlineStr">
        <is>
          <t>Protocol version awareness for migration planning</t>
        </is>
      </c>
      <c r="G5" s="30" t="inlineStr"/>
    </row>
    <row r="6" ht="42" customHeight="1">
      <c r="A6" s="28" t="inlineStr">
        <is>
          <t>CI-3</t>
        </is>
      </c>
      <c r="B6" s="29" t="inlineStr">
        <is>
          <t>Do you know where RSA, ECDSA, ECDH, and other quantum-vulnerable algorithms are ...</t>
        </is>
      </c>
      <c r="C6" s="30" t="inlineStr">
        <is>
          <t>ID.AM-01, ID.RA-01</t>
        </is>
      </c>
      <c r="D6" s="30" t="inlineStr">
        <is>
          <t>SC-12, SC-13, RA-5</t>
        </is>
      </c>
      <c r="E6" s="30" t="inlineStr">
        <is>
          <t>A.8.24</t>
        </is>
      </c>
      <c r="F6" s="30" t="inlineStr">
        <is>
          <t>Identify quantum-vulnerable algorithms for replacement</t>
        </is>
      </c>
      <c r="G6" s="30" t="inlineStr"/>
    </row>
    <row r="7" ht="42" customHeight="1">
      <c r="A7" s="28" t="inlineStr">
        <is>
          <t>CI-4</t>
        </is>
      </c>
      <c r="B7" s="29" t="inlineStr">
        <is>
          <t>Is there a certificate and key management inventory?</t>
        </is>
      </c>
      <c r="C7" s="30" t="inlineStr">
        <is>
          <t>ID.AM-02, PR.DS-01</t>
        </is>
      </c>
      <c r="D7" s="30" t="inlineStr">
        <is>
          <t>SC-12, SC-17</t>
        </is>
      </c>
      <c r="E7" s="30" t="inlineStr">
        <is>
          <t>A.8.24</t>
        </is>
      </c>
      <c r="F7" s="30" t="inlineStr">
        <is>
          <t>Key management readiness for PQC key sizes</t>
        </is>
      </c>
      <c r="G7" s="30" t="inlineStr"/>
    </row>
    <row r="8" ht="42" customHeight="1">
      <c r="A8" s="28" t="inlineStr">
        <is>
          <t>CI-5</t>
        </is>
      </c>
      <c r="B8" s="29" t="inlineStr">
        <is>
          <t>Does the inventory cover embedded systems, IoT devices, and firmware?</t>
        </is>
      </c>
      <c r="C8" s="30" t="inlineStr">
        <is>
          <t>ID.AM-01, ID.AM-03</t>
        </is>
      </c>
      <c r="D8" s="30" t="inlineStr">
        <is>
          <t>CM-8, SA-4</t>
        </is>
      </c>
      <c r="E8" s="30" t="inlineStr">
        <is>
          <t>A.8.24, A.7.4</t>
        </is>
      </c>
      <c r="F8" s="30" t="inlineStr">
        <is>
          <t>Firmware/software signing with LMS/XMSS by 2025 per CNSA 2.0</t>
        </is>
      </c>
      <c r="G8" s="30" t="inlineStr"/>
    </row>
    <row r="9" ht="42" customHeight="1">
      <c r="A9" s="28" t="inlineStr">
        <is>
          <t>CI-6</t>
        </is>
      </c>
      <c r="B9" s="29" t="inlineStr">
        <is>
          <t>How frequently is the cryptographic inventory reviewed and updated?</t>
        </is>
      </c>
      <c r="C9" s="30" t="inlineStr">
        <is>
          <t>ID.AM-01, ID.IM-04</t>
        </is>
      </c>
      <c r="D9" s="30" t="inlineStr">
        <is>
          <t>CM-8(3), PM-5</t>
        </is>
      </c>
      <c r="E9" s="30" t="inlineStr">
        <is>
          <t>A.8.24</t>
        </is>
      </c>
      <c r="F9" s="30" t="inlineStr"/>
      <c r="G9" s="30" t="inlineStr"/>
    </row>
    <row r="10" ht="42" customHeight="1">
      <c r="A10" s="28" t="inlineStr">
        <is>
          <t>CI-7</t>
        </is>
      </c>
      <c r="B10" s="29" t="inlineStr">
        <is>
          <t>Does your organization use automated tools to discover cryptographic usage acros...</t>
        </is>
      </c>
      <c r="C10" s="30" t="inlineStr">
        <is>
          <t>ID.AM-01, DE.CM-09</t>
        </is>
      </c>
      <c r="D10" s="30" t="inlineStr">
        <is>
          <t>CM-8(3), RA-5, SI-7</t>
        </is>
      </c>
      <c r="E10" s="30" t="inlineStr">
        <is>
          <t>A.8.24</t>
        </is>
      </c>
      <c r="F10" s="30" t="inlineStr">
        <is>
          <t>Automated discovery supports migration planning</t>
        </is>
      </c>
      <c r="G10" s="30" t="inlineStr">
        <is>
          <t>Article 9(1): ICT asset identification</t>
        </is>
      </c>
    </row>
    <row r="11" ht="42" customHeight="1">
      <c r="A11" s="28" t="inlineStr">
        <is>
          <t>CI-8</t>
        </is>
      </c>
      <c r="B11" s="29" t="inlineStr">
        <is>
          <t>Are cryptographic dependencies between systems mapped (e.g., which applications ...</t>
        </is>
      </c>
      <c r="C11" s="30" t="inlineStr">
        <is>
          <t>ID.AM-04, ID.RA-03</t>
        </is>
      </c>
      <c r="D11" s="30" t="inlineStr">
        <is>
          <t>CM-8, SA-4, CP-2</t>
        </is>
      </c>
      <c r="E11" s="30" t="inlineStr">
        <is>
          <t>A.8.24</t>
        </is>
      </c>
      <c r="F11" s="30" t="inlineStr">
        <is>
          <t>Dependency mapping required for migration sequencing</t>
        </is>
      </c>
      <c r="G11" s="30" t="inlineStr"/>
    </row>
    <row r="12" ht="42" customHeight="1">
      <c r="A12" s="28" t="inlineStr">
        <is>
          <t>CI-9</t>
        </is>
      </c>
      <c r="B12" s="29" t="inlineStr">
        <is>
          <t>Do you have visibility into the cryptographic algorithms used by cloud-managed s...</t>
        </is>
      </c>
      <c r="C12" s="30" t="inlineStr">
        <is>
          <t>ID.AM-01, ID.AM-05</t>
        </is>
      </c>
      <c r="D12" s="30" t="inlineStr">
        <is>
          <t>CM-8, SC-12, SA-9</t>
        </is>
      </c>
      <c r="E12" s="30" t="inlineStr">
        <is>
          <t>A.8.24, A.5.23</t>
        </is>
      </c>
      <c r="F12" s="30" t="inlineStr">
        <is>
          <t>Cloud crypto visibility for migration planning</t>
        </is>
      </c>
      <c r="G12" s="30" t="inlineStr">
        <is>
          <t>Article 28: ICT third-party risk</t>
        </is>
      </c>
    </row>
    <row r="13">
      <c r="A13" s="27" t="inlineStr">
        <is>
          <t>Data sensitivity and lifespan</t>
        </is>
      </c>
    </row>
    <row r="14" ht="42" customHeight="1">
      <c r="A14" s="28" t="inlineStr">
        <is>
          <t>DS-1</t>
        </is>
      </c>
      <c r="B14" s="29" t="inlineStr">
        <is>
          <t>Does your organization classify data by sensitivity level with defined confident...</t>
        </is>
      </c>
      <c r="C14" s="30" t="inlineStr">
        <is>
          <t>ID.AM-07, PR.DS-01</t>
        </is>
      </c>
      <c r="D14" s="30" t="inlineStr">
        <is>
          <t>RA-2, SC-28</t>
        </is>
      </c>
      <c r="E14" s="30" t="inlineStr">
        <is>
          <t>A.5.12, A.5.13</t>
        </is>
      </c>
      <c r="F14" s="30" t="inlineStr">
        <is>
          <t>Data classification drives migration prioritization</t>
        </is>
      </c>
      <c r="G14" s="30" t="inlineStr">
        <is>
          <t>Article 13: Data classification</t>
        </is>
      </c>
    </row>
    <row r="15" ht="42" customHeight="1">
      <c r="A15" s="28" t="inlineStr">
        <is>
          <t>DS-2</t>
        </is>
      </c>
      <c r="B15" s="29" t="inlineStr">
        <is>
          <t>Have you identified data categories with long-term confidentiality requirements ...</t>
        </is>
      </c>
      <c r="C15" s="30" t="inlineStr">
        <is>
          <t>ID.AM-07, ID.RA-01</t>
        </is>
      </c>
      <c r="D15" s="30" t="inlineStr">
        <is>
          <t>RA-2, SC-28</t>
        </is>
      </c>
      <c r="E15" s="30" t="inlineStr">
        <is>
          <t>A.5.12</t>
        </is>
      </c>
      <c r="F15" s="30" t="inlineStr">
        <is>
          <t>Long-lived data prioritized for early migration</t>
        </is>
      </c>
      <c r="G15" s="30" t="inlineStr"/>
    </row>
    <row r="16" ht="42" customHeight="1">
      <c r="A16" s="28" t="inlineStr">
        <is>
          <t>DS-3</t>
        </is>
      </c>
      <c r="B16" s="29" t="inlineStr">
        <is>
          <t>Is your organization aware of harvest-now, decrypt-later (HNDL) risk?</t>
        </is>
      </c>
      <c r="C16" s="30" t="inlineStr">
        <is>
          <t>ID.RA-01, ID.RA-02</t>
        </is>
      </c>
      <c r="D16" s="30" t="inlineStr">
        <is>
          <t>RA-3, RA-5</t>
        </is>
      </c>
      <c r="E16" s="30" t="inlineStr">
        <is>
          <t>A.5.7</t>
        </is>
      </c>
      <c r="F16" s="30" t="inlineStr">
        <is>
          <t>HNDL is the primary driver for early action</t>
        </is>
      </c>
      <c r="G16" s="30" t="inlineStr"/>
    </row>
    <row r="17" ht="42" customHeight="1">
      <c r="A17" s="28" t="inlineStr">
        <is>
          <t>DS-4</t>
        </is>
      </c>
      <c r="B17" s="29" t="inlineStr">
        <is>
          <t>Are data-at-rest encryption mechanisms mapped to the data they protect?</t>
        </is>
      </c>
      <c r="C17" s="30" t="inlineStr">
        <is>
          <t>PR.DS-01</t>
        </is>
      </c>
      <c r="D17" s="30" t="inlineStr">
        <is>
          <t>SC-28, SC-12</t>
        </is>
      </c>
      <c r="E17" s="30" t="inlineStr">
        <is>
          <t>A.8.24</t>
        </is>
      </c>
      <c r="F17" s="30" t="inlineStr">
        <is>
          <t>Data-at-rest encryption to transition to CNSA 2.0 algorithms (AES-256); key wrapping with ML-KEM-1024 by 2030</t>
        </is>
      </c>
      <c r="G17" s="30" t="inlineStr"/>
    </row>
    <row r="18" ht="42" customHeight="1">
      <c r="A18" s="28" t="inlineStr">
        <is>
          <t>DS-5</t>
        </is>
      </c>
      <c r="B18" s="29" t="inlineStr">
        <is>
          <t>Are data-in-transit protections assessed for quantum vulnerability?</t>
        </is>
      </c>
      <c r="C18" s="30" t="inlineStr">
        <is>
          <t>PR.DS-02</t>
        </is>
      </c>
      <c r="D18" s="30" t="inlineStr">
        <is>
          <t>SC-8, SC-13</t>
        </is>
      </c>
      <c r="E18" s="30" t="inlineStr">
        <is>
          <t>A.8.24</t>
        </is>
      </c>
      <c r="F18" s="30" t="inlineStr">
        <is>
          <t>Key establishment with ML-KEM-1024 by 2030 per CNSA 2.0</t>
        </is>
      </c>
      <c r="G18" s="30" t="inlineStr"/>
    </row>
    <row r="19" ht="42" customHeight="1">
      <c r="A19" s="28" t="inlineStr">
        <is>
          <t>DS-6</t>
        </is>
      </c>
      <c r="B19" s="29" t="inlineStr">
        <is>
          <t>Is data-at-rest encryption assessed at the key hierarchy level (envelope encrypt...</t>
        </is>
      </c>
      <c r="C19" s="30" t="inlineStr">
        <is>
          <t>PR.DS-01</t>
        </is>
      </c>
      <c r="D19" s="30" t="inlineStr">
        <is>
          <t>SC-12, SC-28</t>
        </is>
      </c>
      <c r="E19" s="30" t="inlineStr">
        <is>
          <t>A.8.24</t>
        </is>
      </c>
      <c r="F19" s="30" t="inlineStr">
        <is>
          <t>Key wrapping mechanisms must transition to quantum-resistant algorithms</t>
        </is>
      </c>
      <c r="G19" s="30" t="inlineStr"/>
    </row>
    <row r="20" ht="42" customHeight="1">
      <c r="A20" s="28" t="inlineStr">
        <is>
          <t>DS-7</t>
        </is>
      </c>
      <c r="B20" s="29" t="inlineStr">
        <is>
          <t>Are data-in-transit protections differentiated by sensitivity level and network ...</t>
        </is>
      </c>
      <c r="C20" s="30" t="inlineStr">
        <is>
          <t>PR.DS-02, PR.IR-01</t>
        </is>
      </c>
      <c r="D20" s="30" t="inlineStr">
        <is>
          <t>SC-8, SC-8(1)</t>
        </is>
      </c>
      <c r="E20" s="30" t="inlineStr">
        <is>
          <t>A.8.24, A.8.20</t>
        </is>
      </c>
      <c r="F20" s="30" t="inlineStr">
        <is>
          <t>Network encryption to transition to CNSA 2.0 algorithms; timelines vary by equipment category (networking 2026, niche/large systems 2030)</t>
        </is>
      </c>
      <c r="G20" s="30" t="inlineStr"/>
    </row>
    <row r="21">
      <c r="A21" s="27" t="inlineStr">
        <is>
          <t>Standards compliance</t>
        </is>
      </c>
    </row>
    <row r="22" ht="42" customHeight="1">
      <c r="A22" s="28" t="inlineStr">
        <is>
          <t>SC-1</t>
        </is>
      </c>
      <c r="B22" s="29" t="inlineStr">
        <is>
          <t>Is your organization aware of the NIST post-quantum cryptography standards (FIPS...</t>
        </is>
      </c>
      <c r="C22" s="30" t="inlineStr">
        <is>
          <t>GV.RM-01</t>
        </is>
      </c>
      <c r="D22" s="30" t="inlineStr">
        <is>
          <t>SC-13</t>
        </is>
      </c>
      <c r="E22" s="30" t="inlineStr">
        <is>
          <t>A.8.24</t>
        </is>
      </c>
      <c r="F22" s="30" t="inlineStr">
        <is>
          <t>CNSA 2.0 approves ML-KEM-1024, ML-DSA-87, LMS/XMSS; SLH-DSA (FIPS 205) is not CNSA 2.0 approved</t>
        </is>
      </c>
      <c r="G22" s="30" t="inlineStr"/>
    </row>
    <row r="23" ht="42" customHeight="1">
      <c r="A23" s="28" t="inlineStr">
        <is>
          <t>SC-2</t>
        </is>
      </c>
      <c r="B23" s="29" t="inlineStr">
        <is>
          <t>Has your organization assessed alignment with published PQC migration timelines ...</t>
        </is>
      </c>
      <c r="C23" s="30" t="inlineStr">
        <is>
          <t>GV.RM-01, GV.RM-02</t>
        </is>
      </c>
      <c r="D23" s="30" t="inlineStr">
        <is>
          <t>SC-13, PM-9</t>
        </is>
      </c>
      <c r="E23" s="30" t="inlineStr">
        <is>
          <t>A.8.24, A.5.36</t>
        </is>
      </c>
      <c r="F23" s="30" t="inlineStr">
        <is>
          <t>Category-based timelines: firmware/software signing (LMS/XMSS) by 2025, key establishment (ML-KEM-1024) by 2030, exclusive use by 2031 (NSS), full transition by 2035</t>
        </is>
      </c>
      <c r="G23" s="30" t="inlineStr"/>
    </row>
    <row r="24" ht="42" customHeight="1">
      <c r="A24" s="28" t="inlineStr">
        <is>
          <t>SC-3</t>
        </is>
      </c>
      <c r="B24" s="29" t="inlineStr">
        <is>
          <t>Are sector-specific regulatory requirements for PQC migration identified?</t>
        </is>
      </c>
      <c r="C24" s="30" t="inlineStr">
        <is>
          <t>GV.OC-03</t>
        </is>
      </c>
      <c r="D24" s="30" t="inlineStr">
        <is>
          <t>SC-13, SA-9</t>
        </is>
      </c>
      <c r="E24" s="30" t="inlineStr">
        <is>
          <t>A.5.31, A.5.36</t>
        </is>
      </c>
      <c r="F24" s="30" t="inlineStr">
        <is>
          <t>Sector-specific timelines may be earlier than CNSA 2.0 defaults</t>
        </is>
      </c>
      <c r="G24" s="30" t="inlineStr">
        <is>
          <t>Article 5: ICT risk management governance</t>
        </is>
      </c>
    </row>
    <row r="25" ht="42" customHeight="1">
      <c r="A25" s="28" t="inlineStr">
        <is>
          <t>SC-4</t>
        </is>
      </c>
      <c r="B25" s="29" t="inlineStr">
        <is>
          <t>Does your organization track IETF post-quantum protocol standards (hybrid TLS, p...</t>
        </is>
      </c>
      <c r="C25" s="30" t="inlineStr">
        <is>
          <t>GV.RM-01</t>
        </is>
      </c>
      <c r="D25" s="30" t="inlineStr">
        <is>
          <t>SC-8, SC-13</t>
        </is>
      </c>
      <c r="E25" s="30" t="inlineStr">
        <is>
          <t>A.8.24</t>
        </is>
      </c>
      <c r="F25" s="30" t="inlineStr">
        <is>
          <t>Protocol-level migration required</t>
        </is>
      </c>
      <c r="G25" s="30" t="inlineStr"/>
    </row>
    <row r="26" ht="42" customHeight="1">
      <c r="A26" s="28" t="inlineStr">
        <is>
          <t>SC-5</t>
        </is>
      </c>
      <c r="B26" s="29" t="inlineStr">
        <is>
          <t>Is there a process for incorporating new PQC standards into organizational polic...</t>
        </is>
      </c>
      <c r="C26" s="30" t="inlineStr">
        <is>
          <t>GV.RM-01, GV.PO-01</t>
        </is>
      </c>
      <c r="D26" s="30" t="inlineStr">
        <is>
          <t>SC-13, SA-8</t>
        </is>
      </c>
      <c r="E26" s="30" t="inlineStr">
        <is>
          <t>A.5.1, A.8.24</t>
        </is>
      </c>
      <c r="F26" s="30" t="inlineStr"/>
      <c r="G26" s="30" t="inlineStr"/>
    </row>
    <row r="27" ht="42" customHeight="1">
      <c r="A27" s="28" t="inlineStr">
        <is>
          <t>SC-6</t>
        </is>
      </c>
      <c r="B27" s="29" t="inlineStr">
        <is>
          <t>Has your organization mapped sector-specific compliance requirements to specific...</t>
        </is>
      </c>
      <c r="C27" s="30" t="inlineStr">
        <is>
          <t>GV.OC-03, ID.GV-01</t>
        </is>
      </c>
      <c r="D27" s="30" t="inlineStr">
        <is>
          <t>CA-2, CA-7, SC-13</t>
        </is>
      </c>
      <c r="E27" s="30" t="inlineStr">
        <is>
          <t>A.5.31, A.5.35, A.5.36</t>
        </is>
      </c>
      <c r="F27" s="30" t="inlineStr">
        <is>
          <t>Evidence collection supports audit readiness for CNSA 2.0 deadlines</t>
        </is>
      </c>
      <c r="G27" s="30" t="inlineStr">
        <is>
          <t>Article 5: ICT risk management governance, Article 6: ICT risk management framework</t>
        </is>
      </c>
    </row>
    <row r="28">
      <c r="A28" s="27" t="inlineStr">
        <is>
          <t>Migration readiness</t>
        </is>
      </c>
    </row>
    <row r="29" ht="42" customHeight="1">
      <c r="A29" s="28" t="inlineStr">
        <is>
          <t>MR-1</t>
        </is>
      </c>
      <c r="B29" s="29" t="inlineStr">
        <is>
          <t>Are cryptographic algorithms configurable rather than hardcoded in your systems?</t>
        </is>
      </c>
      <c r="C29" s="30" t="inlineStr">
        <is>
          <t>PR.DS-01, PR.DS-02</t>
        </is>
      </c>
      <c r="D29" s="30" t="inlineStr">
        <is>
          <t>SC-12, SC-13, SA-8</t>
        </is>
      </c>
      <c r="E29" s="30" t="inlineStr">
        <is>
          <t>A.8.24</t>
        </is>
      </c>
      <c r="F29" s="30" t="inlineStr">
        <is>
          <t>Crypto-agility is prerequisite for meeting migration timelines</t>
        </is>
      </c>
      <c r="G29" s="30" t="inlineStr"/>
    </row>
    <row r="30" ht="42" customHeight="1">
      <c r="A30" s="28" t="inlineStr">
        <is>
          <t>MR-2</t>
        </is>
      </c>
      <c r="B30" s="29" t="inlineStr">
        <is>
          <t>Can your PKI infrastructure support post-quantum or hybrid certificates?</t>
        </is>
      </c>
      <c r="C30" s="30" t="inlineStr">
        <is>
          <t>PR.DS-01</t>
        </is>
      </c>
      <c r="D30" s="30" t="inlineStr">
        <is>
          <t>SC-12, SC-17</t>
        </is>
      </c>
      <c r="E30" s="30" t="inlineStr">
        <is>
          <t>A.8.24</t>
        </is>
      </c>
      <c r="F30" s="30" t="inlineStr">
        <is>
          <t>PKI must support ML-DSA-87 certificates; large PKI systems have until 2030 per CNSA 2.0</t>
        </is>
      </c>
      <c r="G30" s="30" t="inlineStr"/>
    </row>
    <row r="31" ht="42" customHeight="1">
      <c r="A31" s="28" t="inlineStr">
        <is>
          <t>MR-3</t>
        </is>
      </c>
      <c r="B31" s="29" t="inlineStr">
        <is>
          <t>Has your organization tested any post-quantum algorithms (ML-KEM, ML-DSA, SLH-DS...</t>
        </is>
      </c>
      <c r="C31" s="30" t="inlineStr">
        <is>
          <t>PR.DS-01, PR.IP-12</t>
        </is>
      </c>
      <c r="D31" s="30" t="inlineStr">
        <is>
          <t>SC-13, SA-11</t>
        </is>
      </c>
      <c r="E31" s="30" t="inlineStr">
        <is>
          <t>A.8.24</t>
        </is>
      </c>
      <c r="F31" s="30" t="inlineStr">
        <is>
          <t>Testing required before deployment</t>
        </is>
      </c>
      <c r="G31" s="30" t="inlineStr">
        <is>
          <t>Article 11: ICT system testing</t>
        </is>
      </c>
    </row>
    <row r="32" ht="42" customHeight="1">
      <c r="A32" s="28" t="inlineStr">
        <is>
          <t>MR-4</t>
        </is>
      </c>
      <c r="B32" s="29" t="inlineStr">
        <is>
          <t>Is there a process for evaluating the performance impact of PQC algorithm migrat...</t>
        </is>
      </c>
      <c r="C32" s="30" t="inlineStr">
        <is>
          <t>PR.DS-01</t>
        </is>
      </c>
      <c r="D32" s="30" t="inlineStr">
        <is>
          <t>SC-13, SA-8</t>
        </is>
      </c>
      <c r="E32" s="30" t="inlineStr">
        <is>
          <t>A.8.24</t>
        </is>
      </c>
      <c r="F32" s="30" t="inlineStr"/>
      <c r="G32" s="30" t="inlineStr"/>
    </row>
    <row r="33" ht="42" customHeight="1">
      <c r="A33" s="28" t="inlineStr">
        <is>
          <t>MR-5</t>
        </is>
      </c>
      <c r="B33" s="29" t="inlineStr">
        <is>
          <t>Do your key management systems support the new key sizes and formats required by...</t>
        </is>
      </c>
      <c r="C33" s="30" t="inlineStr">
        <is>
          <t>PR.DS-01</t>
        </is>
      </c>
      <c r="D33" s="30" t="inlineStr">
        <is>
          <t>SC-12</t>
        </is>
      </c>
      <c r="E33" s="30" t="inlineStr">
        <is>
          <t>A.8.24</t>
        </is>
      </c>
      <c r="F33" s="30" t="inlineStr">
        <is>
          <t>Key management must support PQC key sizes</t>
        </is>
      </c>
      <c r="G33" s="30" t="inlineStr"/>
    </row>
    <row r="34" ht="42" customHeight="1">
      <c r="A34" s="28" t="inlineStr">
        <is>
          <t>MR-6</t>
        </is>
      </c>
      <c r="B34" s="29" t="inlineStr">
        <is>
          <t>Is there a rollback plan if a PQC migration causes operational issues?</t>
        </is>
      </c>
      <c r="C34" s="30" t="inlineStr">
        <is>
          <t>PR.IP-12, RC.RP-01</t>
        </is>
      </c>
      <c r="D34" s="30" t="inlineStr">
        <is>
          <t>CP-2, CP-10</t>
        </is>
      </c>
      <c r="E34" s="30" t="inlineStr">
        <is>
          <t>A.8.24, A.5.30</t>
        </is>
      </c>
      <c r="F34" s="30" t="inlineStr"/>
      <c r="G34" s="30" t="inlineStr">
        <is>
          <t>Article 11: ICT system testing</t>
        </is>
      </c>
    </row>
    <row r="35" ht="42" customHeight="1">
      <c r="A35" s="28" t="inlineStr">
        <is>
          <t>MR-7</t>
        </is>
      </c>
      <c r="B35" s="29" t="inlineStr">
        <is>
          <t>Are development and deployment pipelines ready to incorporate PQC libraries and ...</t>
        </is>
      </c>
      <c r="C35" s="30" t="inlineStr">
        <is>
          <t>PR.DS-01, PR.IP-12</t>
        </is>
      </c>
      <c r="D35" s="30" t="inlineStr">
        <is>
          <t>SA-8, SA-15</t>
        </is>
      </c>
      <c r="E35" s="30" t="inlineStr">
        <is>
          <t>A.8.24, A.8.25</t>
        </is>
      </c>
      <c r="F35" s="30" t="inlineStr"/>
      <c r="G35" s="30" t="inlineStr"/>
    </row>
    <row r="36" ht="42" customHeight="1">
      <c r="A36" s="28" t="inlineStr">
        <is>
          <t>MR-8</t>
        </is>
      </c>
      <c r="B36" s="29" t="inlineStr">
        <is>
          <t>Has your organization assessed cryptographic migration readiness for OT, ICS, or...</t>
        </is>
      </c>
      <c r="C36" s="30" t="inlineStr">
        <is>
          <t>PR.DS-01, ID.AM-01</t>
        </is>
      </c>
      <c r="D36" s="30" t="inlineStr">
        <is>
          <t>SC-12, SC-13, SA-4</t>
        </is>
      </c>
      <c r="E36" s="30" t="inlineStr">
        <is>
          <t>A.8.24</t>
        </is>
      </c>
      <c r="F36" s="30" t="inlineStr">
        <is>
          <t>OT systems subject to same migration timelines</t>
        </is>
      </c>
      <c r="G36" s="30" t="inlineStr"/>
    </row>
    <row r="37" ht="42" customHeight="1">
      <c r="A37" s="28" t="inlineStr">
        <is>
          <t>MR-9</t>
        </is>
      </c>
      <c r="B37" s="29" t="inlineStr">
        <is>
          <t>Does your organization have an incident response capability for cryptographic fa...</t>
        </is>
      </c>
      <c r="C37" s="30" t="inlineStr">
        <is>
          <t>RS.RP-01, RS.AN-01</t>
        </is>
      </c>
      <c r="D37" s="30" t="inlineStr">
        <is>
          <t>IR-4, IR-5, SC-12</t>
        </is>
      </c>
      <c r="E37" s="30" t="inlineStr">
        <is>
          <t>A.5.24, A.5.26</t>
        </is>
      </c>
      <c r="F37" s="30" t="inlineStr"/>
      <c r="G37" s="30" t="inlineStr">
        <is>
          <t>Article 17: ICT-related incident management</t>
        </is>
      </c>
    </row>
    <row r="38" ht="42" customHeight="1">
      <c r="A38" s="28" t="inlineStr">
        <is>
          <t>MR-10</t>
        </is>
      </c>
      <c r="B38" s="29" t="inlineStr">
        <is>
          <t>Has your organization planned for hybrid deployment (running classical and post-...</t>
        </is>
      </c>
      <c r="C38" s="30" t="inlineStr">
        <is>
          <t>PR.DS-01, PR.DS-02</t>
        </is>
      </c>
      <c r="D38" s="30" t="inlineStr">
        <is>
          <t>SC-8, SC-12, SC-13</t>
        </is>
      </c>
      <c r="E38" s="30" t="inlineStr">
        <is>
          <t>A.8.24</t>
        </is>
      </c>
      <c r="F38" s="30" t="inlineStr">
        <is>
          <t>Hybrid acceptable during transition; CNSA 2.0 timelines are category-based (software signing, networking, PKI each have different dates); exclusive use by 2031 (NSS)</t>
        </is>
      </c>
      <c r="G38" s="30" t="inlineStr"/>
    </row>
    <row r="39">
      <c r="A39" s="27" t="inlineStr">
        <is>
          <t>Vendor and supply chain</t>
        </is>
      </c>
    </row>
    <row r="40" ht="42" customHeight="1">
      <c r="A40" s="28" t="inlineStr">
        <is>
          <t>VS-1</t>
        </is>
      </c>
      <c r="B40" s="29" t="inlineStr">
        <is>
          <t>Have you identified which of your vendors and suppliers have cryptographic depen...</t>
        </is>
      </c>
      <c r="C40" s="30" t="inlineStr">
        <is>
          <t>GV.SC-01, GV.SC-04</t>
        </is>
      </c>
      <c r="D40" s="30" t="inlineStr">
        <is>
          <t>SA-9, SR-3</t>
        </is>
      </c>
      <c r="E40" s="30" t="inlineStr">
        <is>
          <t>A.5.19, A.5.21</t>
        </is>
      </c>
      <c r="F40" s="30" t="inlineStr">
        <is>
          <t>Vendor dependencies constrain migration timeline</t>
        </is>
      </c>
      <c r="G40" s="30" t="inlineStr">
        <is>
          <t>Article 28: ICT third-party risk</t>
        </is>
      </c>
    </row>
    <row r="41" ht="42" customHeight="1">
      <c r="A41" s="28" t="inlineStr">
        <is>
          <t>VS-2</t>
        </is>
      </c>
      <c r="B41" s="29" t="inlineStr">
        <is>
          <t>Have you assessed your critical vendors' PQC migration readiness and roadmaps?</t>
        </is>
      </c>
      <c r="C41" s="30" t="inlineStr">
        <is>
          <t>GV.SC-04, GV.SC-05</t>
        </is>
      </c>
      <c r="D41" s="30" t="inlineStr">
        <is>
          <t>SA-9, SR-6</t>
        </is>
      </c>
      <c r="E41" s="30" t="inlineStr">
        <is>
          <t>A.5.19, A.5.22</t>
        </is>
      </c>
      <c r="F41" s="30" t="inlineStr">
        <is>
          <t>Vendor roadmaps must align with CNSA 2.0 timelines</t>
        </is>
      </c>
      <c r="G41" s="30" t="inlineStr">
        <is>
          <t>Article 28: ICT third-party risk, Article 30: Key contractual provisions</t>
        </is>
      </c>
    </row>
    <row r="42" ht="42" customHeight="1">
      <c r="A42" s="28" t="inlineStr">
        <is>
          <t>VS-3</t>
        </is>
      </c>
      <c r="B42" s="29" t="inlineStr">
        <is>
          <t>Do procurement and vendor management processes include PQC readiness criteria?</t>
        </is>
      </c>
      <c r="C42" s="30" t="inlineStr">
        <is>
          <t>GV.SC-02, GV.SC-05</t>
        </is>
      </c>
      <c r="D42" s="30" t="inlineStr">
        <is>
          <t>SA-4, SA-9, SR-3</t>
        </is>
      </c>
      <c r="E42" s="30" t="inlineStr">
        <is>
          <t>A.5.19, A.5.20</t>
        </is>
      </c>
      <c r="F42" s="30" t="inlineStr"/>
      <c r="G42" s="30" t="inlineStr">
        <is>
          <t>Article 28: ICT third-party risk, Article 30: Key contractual provisions</t>
        </is>
      </c>
    </row>
    <row r="43" ht="42" customHeight="1">
      <c r="A43" s="28" t="inlineStr">
        <is>
          <t>VS-4</t>
        </is>
      </c>
      <c r="B43" s="29" t="inlineStr">
        <is>
          <t>Are there contingency plans for vendors that cannot or will not migrate to PQC i...</t>
        </is>
      </c>
      <c r="C43" s="30" t="inlineStr">
        <is>
          <t>GV.SC-04, GV.SC-07</t>
        </is>
      </c>
      <c r="D43" s="30" t="inlineStr">
        <is>
          <t>SA-9, CP-2</t>
        </is>
      </c>
      <c r="E43" s="30" t="inlineStr">
        <is>
          <t>A.5.19, A.5.30</t>
        </is>
      </c>
      <c r="F43" s="30" t="inlineStr"/>
      <c r="G43" s="30" t="inlineStr">
        <is>
          <t>Article 28: ICT third-party risk</t>
        </is>
      </c>
    </row>
    <row r="44" ht="42" customHeight="1">
      <c r="A44" s="28" t="inlineStr">
        <is>
          <t>VS-5</t>
        </is>
      </c>
      <c r="B44" s="29" t="inlineStr">
        <is>
          <t>Can you request or generate a Cryptographic Bill of Materials (CBOM) for your cr...</t>
        </is>
      </c>
      <c r="C44" s="30" t="inlineStr">
        <is>
          <t>GV.SC-04, ID.AM-02</t>
        </is>
      </c>
      <c r="D44" s="30" t="inlineStr">
        <is>
          <t>SR-3, SR-4, CM-8</t>
        </is>
      </c>
      <c r="E44" s="30" t="inlineStr">
        <is>
          <t>A.5.19</t>
        </is>
      </c>
      <c r="F44" s="30" t="inlineStr">
        <is>
          <t>CBOM provides visibility for migration planning</t>
        </is>
      </c>
      <c r="G44" s="30" t="inlineStr">
        <is>
          <t>Article 28: ICT third-party risk</t>
        </is>
      </c>
    </row>
    <row r="45" ht="42" customHeight="1">
      <c r="A45" s="28" t="inlineStr">
        <is>
          <t>VS-6</t>
        </is>
      </c>
      <c r="B45" s="29" t="inlineStr">
        <is>
          <t>Do you have visibility into the cryptographic algorithms used by your cloud prov...</t>
        </is>
      </c>
      <c r="C45" s="30" t="inlineStr">
        <is>
          <t>GV.SC-04, ID.AM-05</t>
        </is>
      </c>
      <c r="D45" s="30" t="inlineStr">
        <is>
          <t>SA-9, SC-12, SC-13</t>
        </is>
      </c>
      <c r="E45" s="30" t="inlineStr">
        <is>
          <t>A.5.23, A.8.24</t>
        </is>
      </c>
      <c r="F45" s="30" t="inlineStr">
        <is>
          <t>Cloud provider migration timelines affect organizational compliance</t>
        </is>
      </c>
      <c r="G45" s="30" t="inlineStr">
        <is>
          <t>Article 28: ICT third-party risk, Article 29: Preliminary assessment</t>
        </is>
      </c>
    </row>
    <row r="46" ht="42" customHeight="1">
      <c r="A46" s="28" t="inlineStr">
        <is>
          <t>VS-7</t>
        </is>
      </c>
      <c r="B46" s="29" t="inlineStr">
        <is>
          <t>Have third-party libraries and frameworks been assessed for cryptographic depend...</t>
        </is>
      </c>
      <c r="C46" s="30" t="inlineStr">
        <is>
          <t>GV.SC-04, ID.AM-02</t>
        </is>
      </c>
      <c r="D46" s="30" t="inlineStr">
        <is>
          <t>SA-4, SR-3, SI-2</t>
        </is>
      </c>
      <c r="E46" s="30" t="inlineStr">
        <is>
          <t>A.5.19, A.8.24</t>
        </is>
      </c>
      <c r="F46" s="30" t="inlineStr">
        <is>
          <t>Library PQC support required for implementation</t>
        </is>
      </c>
      <c r="G46" s="30" t="inlineStr">
        <is>
          <t>Article 28: ICT third-party risk</t>
        </is>
      </c>
    </row>
    <row r="47">
      <c r="A47" s="27" t="inlineStr">
        <is>
          <t>Timeline and urgency</t>
        </is>
      </c>
    </row>
    <row r="48" ht="42" customHeight="1">
      <c r="A48" s="28" t="inlineStr">
        <is>
          <t>TU-1</t>
        </is>
      </c>
      <c r="B48" s="29" t="inlineStr">
        <is>
          <t>Does your organization have a stated position on quantum computing risk timeline...</t>
        </is>
      </c>
      <c r="C48" s="30" t="inlineStr">
        <is>
          <t>GV.RM-01, ID.RA-01</t>
        </is>
      </c>
      <c r="D48" s="30" t="inlineStr">
        <is>
          <t>RA-3, PM-9</t>
        </is>
      </c>
      <c r="E48" s="30" t="inlineStr">
        <is>
          <t>A.5.7</t>
        </is>
      </c>
      <c r="F48" s="30" t="inlineStr">
        <is>
          <t>CNSA 2.0 provides the baseline timeline for NSS</t>
        </is>
      </c>
      <c r="G48" s="30" t="inlineStr"/>
    </row>
    <row r="49" ht="42" customHeight="1">
      <c r="A49" s="28" t="inlineStr">
        <is>
          <t>TU-2</t>
        </is>
      </c>
      <c r="B49" s="29" t="inlineStr">
        <is>
          <t>Has your organization estimated how long its PQC migration will take?</t>
        </is>
      </c>
      <c r="C49" s="30" t="inlineStr">
        <is>
          <t>GV.RM-02</t>
        </is>
      </c>
      <c r="D49" s="30" t="inlineStr">
        <is>
          <t>PM-9, SA-8</t>
        </is>
      </c>
      <c r="E49" s="30" t="inlineStr">
        <is>
          <t>A.5.8</t>
        </is>
      </c>
      <c r="F49" s="30" t="inlineStr">
        <is>
          <t>Migration duration must fit within CNSA 2.0 deadlines</t>
        </is>
      </c>
      <c r="G49" s="30" t="inlineStr"/>
    </row>
    <row r="50" ht="42" customHeight="1">
      <c r="A50" s="28" t="inlineStr">
        <is>
          <t>TU-3</t>
        </is>
      </c>
      <c r="B50" s="29" t="inlineStr">
        <is>
          <t>Is the 'harvest-now, decrypt-later' timeline factored into your urgency assessme...</t>
        </is>
      </c>
      <c r="C50" s="30" t="inlineStr">
        <is>
          <t>ID.RA-01, ID.RA-04</t>
        </is>
      </c>
      <c r="D50" s="30" t="inlineStr">
        <is>
          <t>RA-3</t>
        </is>
      </c>
      <c r="E50" s="30" t="inlineStr">
        <is>
          <t>A.5.7</t>
        </is>
      </c>
      <c r="F50" s="30" t="inlineStr">
        <is>
          <t>HNDL risk is the primary argument for immediate action</t>
        </is>
      </c>
      <c r="G50" s="30" t="inlineStr"/>
    </row>
    <row r="51" ht="42" customHeight="1">
      <c r="A51" s="28" t="inlineStr">
        <is>
          <t>TU-4</t>
        </is>
      </c>
      <c r="B51" s="29" t="inlineStr">
        <is>
          <t>Are there defined milestones and deadlines for your PQC migration?</t>
        </is>
      </c>
      <c r="C51" s="30" t="inlineStr">
        <is>
          <t>GV.RM-02</t>
        </is>
      </c>
      <c r="D51" s="30" t="inlineStr">
        <is>
          <t>PM-9, PM-4</t>
        </is>
      </c>
      <c r="E51" s="30" t="inlineStr">
        <is>
          <t>A.5.8</t>
        </is>
      </c>
      <c r="F51" s="30" t="inlineStr">
        <is>
          <t>Milestones should reference CNSA 2.0 category-based dates: firmware/software signing (LMS/XMSS) by 2025, key establishment (ML-KEM-1024) by 2030, exclusive use by 2031 (NSS)</t>
        </is>
      </c>
      <c r="G51" s="30" t="inlineStr"/>
    </row>
    <row r="52" ht="42" customHeight="1">
      <c r="A52" s="28" t="inlineStr">
        <is>
          <t>TU-5</t>
        </is>
      </c>
      <c r="B52" s="29" t="inlineStr">
        <is>
          <t>Does executive leadership understand and support the migration timeline?</t>
        </is>
      </c>
      <c r="C52" s="30" t="inlineStr">
        <is>
          <t>GV.RR-01, GV.OC-01</t>
        </is>
      </c>
      <c r="D52" s="30" t="inlineStr">
        <is>
          <t>PM-1, PM-2</t>
        </is>
      </c>
      <c r="E52" s="30" t="inlineStr">
        <is>
          <t>A.5.1, A.5.4</t>
        </is>
      </c>
      <c r="F52" s="30" t="inlineStr"/>
      <c r="G52" s="30" t="inlineStr">
        <is>
          <t>Article 5: ICT risk management governance</t>
        </is>
      </c>
    </row>
    <row r="53" ht="42" customHeight="1">
      <c r="A53" s="28" t="inlineStr">
        <is>
          <t>TU-6</t>
        </is>
      </c>
      <c r="B53" s="29" t="inlineStr">
        <is>
          <t>Does your organization track specific regulatory and contractual deadlines that ...</t>
        </is>
      </c>
      <c r="C53" s="30" t="inlineStr">
        <is>
          <t>GV.OC-03, GV.RM-02</t>
        </is>
      </c>
      <c r="D53" s="30" t="inlineStr">
        <is>
          <t>PM-9, SA-4</t>
        </is>
      </c>
      <c r="E53" s="30" t="inlineStr">
        <is>
          <t>A.5.31, A.5.36</t>
        </is>
      </c>
      <c r="F53" s="30" t="inlineStr">
        <is>
          <t>CNSA 2.0 milestones: firmware/software signing (LMS/XMSS) 2025, key establishment (ML-KEM-1024) 2030, digital signatures (ML-DSA-87) by category, exclusive use 2031/2035</t>
        </is>
      </c>
      <c r="G53" s="30" t="inlineStr">
        <is>
          <t>Article 5: ICT risk management governance</t>
        </is>
      </c>
    </row>
    <row r="54">
      <c r="A54" s="27" t="inlineStr">
        <is>
          <t>Governance and policy</t>
        </is>
      </c>
    </row>
    <row r="55" ht="42" customHeight="1">
      <c r="A55" s="28" t="inlineStr">
        <is>
          <t>GP-1</t>
        </is>
      </c>
      <c r="B55" s="29" t="inlineStr">
        <is>
          <t>Is there a designated owner or team responsible for PQC migration?</t>
        </is>
      </c>
      <c r="C55" s="30" t="inlineStr">
        <is>
          <t>GV.RR-01, GV.RR-02</t>
        </is>
      </c>
      <c r="D55" s="30" t="inlineStr">
        <is>
          <t>PM-2, PM-10</t>
        </is>
      </c>
      <c r="E55" s="30" t="inlineStr">
        <is>
          <t>A.5.2, A.5.4</t>
        </is>
      </c>
      <c r="F55" s="30" t="inlineStr"/>
      <c r="G55" s="30" t="inlineStr">
        <is>
          <t>Article 5: ICT risk management governance</t>
        </is>
      </c>
    </row>
    <row r="56" ht="42" customHeight="1">
      <c r="A56" s="28" t="inlineStr">
        <is>
          <t>GP-2</t>
        </is>
      </c>
      <c r="B56" s="29" t="inlineStr">
        <is>
          <t>Does your organization have a cryptographic policy that addresses PQC?</t>
        </is>
      </c>
      <c r="C56" s="30" t="inlineStr">
        <is>
          <t>GV.PO-01, GV.PO-02</t>
        </is>
      </c>
      <c r="D56" s="30" t="inlineStr">
        <is>
          <t>SC-13, PL-1</t>
        </is>
      </c>
      <c r="E56" s="30" t="inlineStr">
        <is>
          <t>A.5.1, A.8.24</t>
        </is>
      </c>
      <c r="F56" s="30" t="inlineStr">
        <is>
          <t>Policy should reference CNSA 2.0 approved algorithms: ML-KEM-1024, ML-DSA-87, LMS/XMSS, AES-256, SHA-384/SHA-512</t>
        </is>
      </c>
      <c r="G56" s="30" t="inlineStr">
        <is>
          <t>Article 5: ICT risk management governance</t>
        </is>
      </c>
    </row>
    <row r="57" ht="42" customHeight="1">
      <c r="A57" s="28" t="inlineStr">
        <is>
          <t>GP-3</t>
        </is>
      </c>
      <c r="B57" s="29" t="inlineStr">
        <is>
          <t>Is budget allocated specifically for PQC migration activities?</t>
        </is>
      </c>
      <c r="C57" s="30" t="inlineStr">
        <is>
          <t>GV.RR-04</t>
        </is>
      </c>
      <c r="D57" s="30" t="inlineStr">
        <is>
          <t>PM-3</t>
        </is>
      </c>
      <c r="E57" s="30" t="inlineStr">
        <is>
          <t>A.5.4</t>
        </is>
      </c>
      <c r="F57" s="30" t="inlineStr"/>
      <c r="G57" s="30" t="inlineStr">
        <is>
          <t>Article 5: ICT risk management governance</t>
        </is>
      </c>
    </row>
    <row r="58" ht="42" customHeight="1">
      <c r="A58" s="28" t="inlineStr">
        <is>
          <t>GP-4</t>
        </is>
      </c>
      <c r="B58" s="29" t="inlineStr">
        <is>
          <t>Is PQC risk included in enterprise risk management processes?</t>
        </is>
      </c>
      <c r="C58" s="30" t="inlineStr">
        <is>
          <t>GV.RM-01, GV.RM-02</t>
        </is>
      </c>
      <c r="D58" s="30" t="inlineStr">
        <is>
          <t>RA-3, PM-9</t>
        </is>
      </c>
      <c r="E58" s="30" t="inlineStr">
        <is>
          <t>A.5.7, A.5.8</t>
        </is>
      </c>
      <c r="F58" s="30" t="inlineStr"/>
      <c r="G58" s="30" t="inlineStr">
        <is>
          <t>Article 6: ICT risk management framework</t>
        </is>
      </c>
    </row>
    <row r="59" ht="42" customHeight="1">
      <c r="A59" s="28" t="inlineStr">
        <is>
          <t>GP-5</t>
        </is>
      </c>
      <c r="B59" s="29" t="inlineStr">
        <is>
          <t>Is there cross-functional coordination for PQC migration (security, IT, developm...</t>
        </is>
      </c>
      <c r="C59" s="30" t="inlineStr">
        <is>
          <t>GV.RR-01, GV.OC-04</t>
        </is>
      </c>
      <c r="D59" s="30" t="inlineStr">
        <is>
          <t>PM-1, PM-2</t>
        </is>
      </c>
      <c r="E59" s="30" t="inlineStr">
        <is>
          <t>A.5.2, A.5.4</t>
        </is>
      </c>
      <c r="F59" s="30" t="inlineStr"/>
      <c r="G59" s="30" t="inlineStr">
        <is>
          <t>Article 5: ICT risk management governance</t>
        </is>
      </c>
    </row>
    <row r="60" ht="42" customHeight="1">
      <c r="A60" s="28" t="inlineStr">
        <is>
          <t>GP-6</t>
        </is>
      </c>
      <c r="B60" s="29" t="inlineStr">
        <is>
          <t>Does your organization have a policy for responding to cryptographic vulnerabili...</t>
        </is>
      </c>
      <c r="C60" s="30" t="inlineStr">
        <is>
          <t>RS.RP-01, RS.AN-01, GV.PO-01</t>
        </is>
      </c>
      <c r="D60" s="30" t="inlineStr">
        <is>
          <t>IR-4, IR-8, SC-12</t>
        </is>
      </c>
      <c r="E60" s="30" t="inlineStr">
        <is>
          <t>A.5.24, A.5.26, A.8.24</t>
        </is>
      </c>
      <c r="F60" s="30" t="inlineStr"/>
      <c r="G60" s="30" t="inlineStr">
        <is>
          <t>Article 17: ICT-related incident management</t>
        </is>
      </c>
    </row>
    <row r="61" ht="42" customHeight="1">
      <c r="A61" s="28" t="inlineStr">
        <is>
          <t>GP-7</t>
        </is>
      </c>
      <c r="B61" s="29" t="inlineStr">
        <is>
          <t>Is there a PQC training and awareness program for staff beyond the security team...</t>
        </is>
      </c>
      <c r="C61" s="30" t="inlineStr">
        <is>
          <t>GV.RR-03, PR.AT-01</t>
        </is>
      </c>
      <c r="D61" s="30" t="inlineStr">
        <is>
          <t>AT-2, AT-3</t>
        </is>
      </c>
      <c r="E61" s="30" t="inlineStr">
        <is>
          <t>A.6.3</t>
        </is>
      </c>
      <c r="F61" s="30" t="inlineStr"/>
      <c r="G61" s="30" t="inlineStr">
        <is>
          <t>Article 13(6): ICT security awareness training</t>
        </is>
      </c>
    </row>
  </sheetData>
  <autoFilter ref="A2:G61"/>
  <mergeCells count="8">
    <mergeCell ref="A13:G13"/>
    <mergeCell ref="A1:G1"/>
    <mergeCell ref="A3:G3"/>
    <mergeCell ref="A21:G21"/>
    <mergeCell ref="A39:G39"/>
    <mergeCell ref="A54:G54"/>
    <mergeCell ref="A47:G47"/>
    <mergeCell ref="A28:G28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tabColor rgb="00d4940a"/>
    <outlinePr summaryBelow="1" summaryRight="1"/>
    <pageSetUpPr/>
  </sheetPr>
  <dimension ref="A1:F46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5" customWidth="1" min="4" max="4"/>
    <col width="35" customWidth="1" min="5" max="5"/>
    <col width="30" customWidth="1" min="6" max="6"/>
  </cols>
  <sheetData>
    <row r="1" ht="36" customHeight="1">
      <c r="A1" s="12" t="inlineStr">
        <is>
          <t>CycloneDX CBOM Template</t>
        </is>
      </c>
    </row>
    <row r="3" ht="48" customHeight="1">
      <c r="A3" s="5" t="inlineStr">
        <is>
          <t>Use this sheet to document cryptographic algorithms discovered during your Domain 1 inventory. The table below lists common algorithms. Add rows for algorithms specific to your environment. Export the completed inventory as a CycloneDX CBOM v1.6 JSON file for machine-readable supply chain transparency.</t>
        </is>
      </c>
    </row>
    <row r="5">
      <c r="A5" s="13" t="inlineStr">
        <is>
          <t>Algorithm name</t>
        </is>
      </c>
      <c r="B5" s="13" t="inlineStr">
        <is>
          <t>Type</t>
        </is>
      </c>
      <c r="C5" s="13" t="inlineStr">
        <is>
          <t>Quantum status</t>
        </is>
      </c>
      <c r="D5" s="13" t="inlineStr">
        <is>
          <t>CycloneDX component type</t>
        </is>
      </c>
      <c r="E5" s="13" t="inlineStr">
        <is>
          <t>Usage context</t>
        </is>
      </c>
      <c r="F5" s="13" t="inlineStr">
        <is>
          <t>Notes</t>
        </is>
      </c>
    </row>
    <row r="6" ht="24" customHeight="1">
      <c r="A6" s="31" t="inlineStr">
        <is>
          <t>RSA-2048</t>
        </is>
      </c>
      <c r="B6" s="10" t="inlineStr">
        <is>
          <t>Key transport</t>
        </is>
      </c>
      <c r="C6" s="32" t="inlineStr">
        <is>
          <t>Quantum-vulnerable</t>
        </is>
      </c>
      <c r="D6" s="10" t="inlineStr">
        <is>
          <t>crypto-asset</t>
        </is>
      </c>
      <c r="E6" s="8" t="inlineStr">
        <is>
          <t>TLS, code signing, PKI</t>
        </is>
      </c>
      <c r="F6" s="33" t="inlineStr">
        <is>
          <t>Broken by Shor's algorithm</t>
        </is>
      </c>
    </row>
    <row r="7" ht="24" customHeight="1">
      <c r="A7" s="31" t="inlineStr">
        <is>
          <t>RSA-4096</t>
        </is>
      </c>
      <c r="B7" s="10" t="inlineStr">
        <is>
          <t>Key transport</t>
        </is>
      </c>
      <c r="C7" s="32" t="inlineStr">
        <is>
          <t>Quantum-vulnerable</t>
        </is>
      </c>
      <c r="D7" s="10" t="inlineStr">
        <is>
          <t>crypto-asset</t>
        </is>
      </c>
      <c r="E7" s="8" t="inlineStr">
        <is>
          <t>High-security TLS, PKI</t>
        </is>
      </c>
      <c r="F7" s="33" t="inlineStr">
        <is>
          <t>Broken by Shor's algorithm</t>
        </is>
      </c>
    </row>
    <row r="8" ht="24" customHeight="1">
      <c r="A8" s="31" t="inlineStr">
        <is>
          <t>ECDSA-P256</t>
        </is>
      </c>
      <c r="B8" s="10" t="inlineStr">
        <is>
          <t>Signature</t>
        </is>
      </c>
      <c r="C8" s="32" t="inlineStr">
        <is>
          <t>Quantum-vulnerable</t>
        </is>
      </c>
      <c r="D8" s="10" t="inlineStr">
        <is>
          <t>crypto-asset</t>
        </is>
      </c>
      <c r="E8" s="8" t="inlineStr">
        <is>
          <t>TLS, code signing</t>
        </is>
      </c>
      <c r="F8" s="33" t="inlineStr">
        <is>
          <t>Broken by Shor's algorithm</t>
        </is>
      </c>
    </row>
    <row r="9" ht="24" customHeight="1">
      <c r="A9" s="31" t="inlineStr">
        <is>
          <t>ECDH-P256</t>
        </is>
      </c>
      <c r="B9" s="10" t="inlineStr">
        <is>
          <t>Key agreement</t>
        </is>
      </c>
      <c r="C9" s="32" t="inlineStr">
        <is>
          <t>Quantum-vulnerable</t>
        </is>
      </c>
      <c r="D9" s="10" t="inlineStr">
        <is>
          <t>crypto-asset</t>
        </is>
      </c>
      <c r="E9" s="8" t="inlineStr">
        <is>
          <t>TLS key exchange</t>
        </is>
      </c>
      <c r="F9" s="33" t="inlineStr">
        <is>
          <t>Broken by Shor's algorithm</t>
        </is>
      </c>
    </row>
    <row r="10" ht="24" customHeight="1">
      <c r="A10" s="31" t="inlineStr">
        <is>
          <t>X25519</t>
        </is>
      </c>
      <c r="B10" s="10" t="inlineStr">
        <is>
          <t>Key agreement</t>
        </is>
      </c>
      <c r="C10" s="32" t="inlineStr">
        <is>
          <t>Quantum-vulnerable</t>
        </is>
      </c>
      <c r="D10" s="10" t="inlineStr">
        <is>
          <t>crypto-asset</t>
        </is>
      </c>
      <c r="E10" s="8" t="inlineStr">
        <is>
          <t>TLS 1.3 key exchange</t>
        </is>
      </c>
      <c r="F10" s="33" t="inlineStr">
        <is>
          <t>Broken by Shor's algorithm</t>
        </is>
      </c>
    </row>
    <row r="11" ht="24" customHeight="1">
      <c r="A11" s="31" t="inlineStr">
        <is>
          <t>AES-128</t>
        </is>
      </c>
      <c r="B11" s="10" t="inlineStr">
        <is>
          <t>Encryption</t>
        </is>
      </c>
      <c r="C11" s="34" t="inlineStr">
        <is>
          <t>Reduced security</t>
        </is>
      </c>
      <c r="D11" s="10" t="inlineStr">
        <is>
          <t>crypto-asset</t>
        </is>
      </c>
      <c r="E11" s="8" t="inlineStr">
        <is>
          <t>Data at rest, TLS</t>
        </is>
      </c>
      <c r="F11" s="33" t="inlineStr">
        <is>
          <t>64-bit security under Grover's; use AES-256</t>
        </is>
      </c>
    </row>
    <row r="12" ht="24" customHeight="1">
      <c r="A12" s="31" t="inlineStr">
        <is>
          <t>AES-256-GCM</t>
        </is>
      </c>
      <c r="B12" s="10" t="inlineStr">
        <is>
          <t>Encryption</t>
        </is>
      </c>
      <c r="C12" s="35" t="inlineStr">
        <is>
          <t>Quantum-resistant</t>
        </is>
      </c>
      <c r="D12" s="10" t="inlineStr">
        <is>
          <t>crypto-asset</t>
        </is>
      </c>
      <c r="E12" s="8" t="inlineStr">
        <is>
          <t>Data at rest, TLS</t>
        </is>
      </c>
      <c r="F12" s="33" t="inlineStr">
        <is>
          <t>128-bit security under Grover's</t>
        </is>
      </c>
    </row>
    <row r="13" ht="24" customHeight="1">
      <c r="A13" s="31" t="inlineStr">
        <is>
          <t>SHA-256</t>
        </is>
      </c>
      <c r="B13" s="10" t="inlineStr">
        <is>
          <t>Hash</t>
        </is>
      </c>
      <c r="C13" s="34" t="inlineStr">
        <is>
          <t>Reduced security</t>
        </is>
      </c>
      <c r="D13" s="10" t="inlineStr">
        <is>
          <t>crypto-asset</t>
        </is>
      </c>
      <c r="E13" s="8" t="inlineStr">
        <is>
          <t>Integrity, signatures</t>
        </is>
      </c>
      <c r="F13" s="33" t="inlineStr">
        <is>
          <t>Reduced post-quantum security margins; preimage resistance halved by Grover's</t>
        </is>
      </c>
    </row>
    <row r="14" ht="24" customHeight="1">
      <c r="A14" s="31" t="inlineStr">
        <is>
          <t>SHA-384</t>
        </is>
      </c>
      <c r="B14" s="10" t="inlineStr">
        <is>
          <t>Hash</t>
        </is>
      </c>
      <c r="C14" s="35" t="inlineStr">
        <is>
          <t>Quantum-resistant</t>
        </is>
      </c>
      <c r="D14" s="10" t="inlineStr">
        <is>
          <t>crypto-asset</t>
        </is>
      </c>
      <c r="E14" s="8" t="inlineStr">
        <is>
          <t>Integrity, signatures</t>
        </is>
      </c>
      <c r="F14" s="33" t="inlineStr">
        <is>
          <t>Adequate post-quantum security</t>
        </is>
      </c>
    </row>
    <row r="15" ht="24" customHeight="1">
      <c r="A15" s="31" t="inlineStr">
        <is>
          <t>ML-KEM-768</t>
        </is>
      </c>
      <c r="B15" s="10" t="inlineStr">
        <is>
          <t>Key encapsulation</t>
        </is>
      </c>
      <c r="C15" s="35" t="inlineStr">
        <is>
          <t>Quantum-resistant</t>
        </is>
      </c>
      <c r="D15" s="10" t="inlineStr">
        <is>
          <t>crypto-asset</t>
        </is>
      </c>
      <c r="E15" s="8" t="inlineStr">
        <is>
          <t>PQC key establishment</t>
        </is>
      </c>
      <c r="F15" s="33" t="inlineStr">
        <is>
          <t>FIPS 203, NIST Level 3</t>
        </is>
      </c>
    </row>
    <row r="16" ht="24" customHeight="1">
      <c r="A16" s="31" t="inlineStr">
        <is>
          <t>ML-DSA-65</t>
        </is>
      </c>
      <c r="B16" s="10" t="inlineStr">
        <is>
          <t>Signature</t>
        </is>
      </c>
      <c r="C16" s="35" t="inlineStr">
        <is>
          <t>Quantum-resistant</t>
        </is>
      </c>
      <c r="D16" s="10" t="inlineStr">
        <is>
          <t>crypto-asset</t>
        </is>
      </c>
      <c r="E16" s="8" t="inlineStr">
        <is>
          <t>PQC digital signatures</t>
        </is>
      </c>
      <c r="F16" s="33" t="inlineStr">
        <is>
          <t>FIPS 204, NIST Level 3</t>
        </is>
      </c>
    </row>
    <row r="17" ht="24" customHeight="1">
      <c r="A17" s="31" t="inlineStr">
        <is>
          <t>SLH-DSA-128s</t>
        </is>
      </c>
      <c r="B17" s="10" t="inlineStr">
        <is>
          <t>Signature</t>
        </is>
      </c>
      <c r="C17" s="35" t="inlineStr">
        <is>
          <t>Quantum-resistant</t>
        </is>
      </c>
      <c r="D17" s="10" t="inlineStr">
        <is>
          <t>crypto-asset</t>
        </is>
      </c>
      <c r="E17" s="8" t="inlineStr">
        <is>
          <t>Conservative PQC signatures</t>
        </is>
      </c>
      <c r="F17" s="33" t="inlineStr">
        <is>
          <t>FIPS 205, hash-based</t>
        </is>
      </c>
    </row>
    <row r="18" ht="24" customHeight="1">
      <c r="A18" s="36" t="n"/>
      <c r="B18" s="36" t="n"/>
      <c r="C18" s="36" t="n"/>
      <c r="D18" s="36" t="n"/>
      <c r="E18" s="36" t="n"/>
      <c r="F18" s="36" t="n"/>
    </row>
    <row r="19" ht="24" customHeight="1">
      <c r="A19" s="36" t="n"/>
      <c r="B19" s="36" t="n"/>
      <c r="C19" s="36" t="n"/>
      <c r="D19" s="36" t="n"/>
      <c r="E19" s="36" t="n"/>
      <c r="F19" s="36" t="n"/>
    </row>
    <row r="20" ht="24" customHeight="1">
      <c r="A20" s="36" t="n"/>
      <c r="B20" s="36" t="n"/>
      <c r="C20" s="36" t="n"/>
      <c r="D20" s="36" t="n"/>
      <c r="E20" s="36" t="n"/>
      <c r="F20" s="36" t="n"/>
    </row>
    <row r="21" ht="24" customHeight="1">
      <c r="A21" s="36" t="n"/>
      <c r="B21" s="36" t="n"/>
      <c r="C21" s="36" t="n"/>
      <c r="D21" s="36" t="n"/>
      <c r="E21" s="36" t="n"/>
      <c r="F21" s="36" t="n"/>
    </row>
    <row r="22" ht="24" customHeight="1">
      <c r="A22" s="36" t="n"/>
      <c r="B22" s="36" t="n"/>
      <c r="C22" s="36" t="n"/>
      <c r="D22" s="36" t="n"/>
      <c r="E22" s="36" t="n"/>
      <c r="F22" s="36" t="n"/>
    </row>
    <row r="25">
      <c r="A25" s="37" t="inlineStr">
        <is>
          <t>CycloneDX CBOM v1.6 JSON example</t>
        </is>
      </c>
    </row>
    <row r="26">
      <c r="A26" s="38" t="inlineStr">
        <is>
          <t>{
  "bomFormat": "CycloneDX",
  "specVersion": "1.6",
  "serialNumber": "urn:uuid:&lt;generate-uuid&gt;",
  "version": 1,
  "components": [
    {
      "type": "crypto-asset",
      "name": "RSA-2048",
      "cryptoProperties": {
        "assetType": "algorithm",
        "algorithmProperties": {
          "primitive": "pke",
          "parameterSetIdentifier": "2048"
        }
      }
    },
    {
      "type": "crypto-asset",
      "name": "ML-KEM-768",
      "cryptoProperties": {
        "assetType": "algorithm",
        "algorithmProperties": {
          "primitive": "kem",
          "parameterSetIdentifier": "768",
          "nistQuantumSecurityLevel": 3
        }
      }
    }
  ]
}</t>
        </is>
      </c>
    </row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</sheetData>
  <mergeCells count="4">
    <mergeCell ref="A3:F3"/>
    <mergeCell ref="A26:F46"/>
    <mergeCell ref="A1:F1"/>
    <mergeCell ref="A25:F2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4940a"/>
    <outlinePr summaryBelow="1" summaryRight="1"/>
    <pageSetUpPr/>
  </sheetPr>
  <dimension ref="A1:E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60" customWidth="1" min="2" max="2"/>
    <col width="10" customWidth="1" min="3" max="3"/>
    <col width="40" customWidth="1" min="4" max="4"/>
    <col width="50" customWidth="1" min="5" max="5"/>
  </cols>
  <sheetData>
    <row r="1" ht="36" customHeight="1">
      <c r="A1" s="12" t="inlineStr">
        <is>
          <t>Cryptographic inventory</t>
        </is>
      </c>
    </row>
    <row r="2">
      <c r="A2" s="13" t="inlineStr">
        <is>
          <t>Q#</t>
        </is>
      </c>
      <c r="B2" s="14" t="inlineStr">
        <is>
          <t>Question</t>
        </is>
      </c>
      <c r="C2" s="13" t="inlineStr">
        <is>
          <t>Score</t>
        </is>
      </c>
      <c r="D2" s="14" t="inlineStr">
        <is>
          <t>Notes / Evidence</t>
        </is>
      </c>
      <c r="E2" s="14" t="inlineStr">
        <is>
          <t>Compliance Mapping</t>
        </is>
      </c>
    </row>
    <row r="3" ht="85" customHeight="1">
      <c r="A3" s="7" t="inlineStr">
        <is>
          <t>CI-1</t>
        </is>
      </c>
      <c r="B3" s="8" t="inlineStr">
        <is>
          <t>Does your organization maintain a documented inventory of cryptographic algorithms in use?</t>
        </is>
      </c>
      <c r="C3" s="15" t="n"/>
      <c r="D3" s="16" t="n"/>
      <c r="E3" s="17" t="inlineStr">
        <is>
          <t>NIST CSF 2: ID.AM-01, ID.AM-02
SP 800 53: CM-8, SC-12
ISO 27001: A.8.24
CNSA 2: Cryptographic inventory required before migration</t>
        </is>
      </c>
    </row>
    <row r="4" ht="85" customHeight="1">
      <c r="A4" s="7" t="inlineStr">
        <is>
          <t>CI-2</t>
        </is>
      </c>
      <c r="B4" s="8" t="inlineStr">
        <is>
          <t>Are cryptographic protocol versions (TLS, SSH, IPsec, etc.) documented across your infrastructure?</t>
        </is>
      </c>
      <c r="C4" s="15" t="n"/>
      <c r="D4" s="16" t="n"/>
      <c r="E4" s="17" t="inlineStr">
        <is>
          <t>NIST CSF 2: ID.AM-01, PR.DS-02
SP 800 53: CM-8, SC-8, SC-23
ISO 27001: A.8.24
CNSA 2: Protocol version awareness for migration planning</t>
        </is>
      </c>
    </row>
    <row r="5" ht="85" customHeight="1">
      <c r="A5" s="7" t="inlineStr">
        <is>
          <t>CI-3</t>
        </is>
      </c>
      <c r="B5" s="8" t="inlineStr">
        <is>
          <t>Do you know where RSA, ECDSA, ECDH, and other quantum-vulnerable algorithms are used?</t>
        </is>
      </c>
      <c r="C5" s="15" t="n"/>
      <c r="D5" s="16" t="n"/>
      <c r="E5" s="17" t="inlineStr">
        <is>
          <t>NIST CSF 2: ID.AM-01, ID.RA-01
SP 800 53: SC-12, SC-13, RA-5
ISO 27001: A.8.24
CNSA 2: Identify quantum-vulnerable algorithms for replacement</t>
        </is>
      </c>
    </row>
    <row r="6" ht="85" customHeight="1">
      <c r="A6" s="7" t="inlineStr">
        <is>
          <t>CI-4</t>
        </is>
      </c>
      <c r="B6" s="8" t="inlineStr">
        <is>
          <t>Is there a certificate and key management inventory?</t>
        </is>
      </c>
      <c r="C6" s="15" t="n"/>
      <c r="D6" s="16" t="n"/>
      <c r="E6" s="17" t="inlineStr">
        <is>
          <t>NIST CSF 2: ID.AM-02, PR.DS-01
SP 800 53: SC-12, SC-17
ISO 27001: A.8.24
CNSA 2: Key management readiness for PQC key sizes</t>
        </is>
      </c>
    </row>
    <row r="7" ht="85" customHeight="1">
      <c r="A7" s="7" t="inlineStr">
        <is>
          <t>CI-5</t>
        </is>
      </c>
      <c r="B7" s="8" t="inlineStr">
        <is>
          <t>Does the inventory cover embedded systems, IoT devices, and firmware?</t>
        </is>
      </c>
      <c r="C7" s="15" t="n"/>
      <c r="D7" s="16" t="n"/>
      <c r="E7" s="17" t="inlineStr">
        <is>
          <t>NIST CSF 2: ID.AM-01, ID.AM-03
SP 800 53: CM-8, SA-4
ISO 27001: A.8.24, A.7.4
CNSA 2: Firmware/software signing with LMS/XMSS by 2025 per CNSA 2.0</t>
        </is>
      </c>
    </row>
    <row r="8" ht="85" customHeight="1">
      <c r="A8" s="7" t="inlineStr">
        <is>
          <t>CI-6</t>
        </is>
      </c>
      <c r="B8" s="8" t="inlineStr">
        <is>
          <t>How frequently is the cryptographic inventory reviewed and updated?</t>
        </is>
      </c>
      <c r="C8" s="15" t="n"/>
      <c r="D8" s="16" t="n"/>
      <c r="E8" s="17" t="inlineStr">
        <is>
          <t>NIST CSF 2: ID.AM-01, ID.IM-04
SP 800 53: CM-8(3), PM-5
ISO 27001: A.8.24</t>
        </is>
      </c>
    </row>
    <row r="9" ht="85" customHeight="1">
      <c r="A9" s="7" t="inlineStr">
        <is>
          <t>CI-7</t>
        </is>
      </c>
      <c r="B9" s="8" t="inlineStr">
        <is>
          <t>Does your organization use automated tools to discover cryptographic usage across systems?</t>
        </is>
      </c>
      <c r="C9" s="15" t="n"/>
      <c r="D9" s="16" t="n"/>
      <c r="E9" s="17" t="inlineStr">
        <is>
          <t>NIST CSF 2: ID.AM-01, DE.CM-09
SP 800 53: CM-8(3), RA-5, SI-7
ISO 27001: A.8.24
CNSA 2: Automated discovery supports migration planning
DORA: Article 9(1): ICT asset identification</t>
        </is>
      </c>
    </row>
    <row r="10" ht="85" customHeight="1">
      <c r="A10" s="7" t="inlineStr">
        <is>
          <t>CI-8</t>
        </is>
      </c>
      <c r="B10" s="8" t="inlineStr">
        <is>
          <t>Are cryptographic dependencies between systems mapped (e.g., which applications depend on which key management services)?</t>
        </is>
      </c>
      <c r="C10" s="15" t="n"/>
      <c r="D10" s="16" t="n"/>
      <c r="E10" s="17" t="inlineStr">
        <is>
          <t>NIST CSF 2: ID.AM-04, ID.RA-03
SP 800 53: CM-8, SA-4, CP-2
ISO 27001: A.8.24
CNSA 2: Dependency mapping required for migration sequencing</t>
        </is>
      </c>
    </row>
    <row r="11" ht="85" customHeight="1">
      <c r="A11" s="7" t="inlineStr">
        <is>
          <t>CI-9</t>
        </is>
      </c>
      <c r="B11" s="8" t="inlineStr">
        <is>
          <t>Do you have visibility into the cryptographic algorithms used by cloud-managed services (cloud KMS, managed TLS, cloud HSM)?</t>
        </is>
      </c>
      <c r="C11" s="15" t="n"/>
      <c r="D11" s="16" t="n"/>
      <c r="E11" s="17" t="inlineStr">
        <is>
          <t>NIST CSF 2: ID.AM-01, ID.AM-05
SP 800 53: CM-8, SC-12, SA-9
ISO 27001: A.8.24, A.5.23
CNSA 2: Cloud crypto visibility for migration planning
DORA: Article 28: ICT third-party risk</t>
        </is>
      </c>
    </row>
    <row r="13">
      <c r="A13" s="18" t="inlineStr">
        <is>
          <t>Domain score:</t>
        </is>
      </c>
      <c r="C13" s="19">
        <f>IFERROR(AVERAGE(C3:C11),"")</f>
        <v/>
      </c>
    </row>
  </sheetData>
  <mergeCells count="2">
    <mergeCell ref="A13:B13"/>
    <mergeCell ref="A1:E1"/>
  </mergeCells>
  <conditionalFormatting sqref="C3:C11">
    <cfRule type="cellIs" priority="1" operator="lessThanOrEqual" dxfId="0">
      <formula>2</formula>
    </cfRule>
    <cfRule type="cellIs" priority="2" operator="equal" dxfId="1">
      <formula>3</formula>
    </cfRule>
    <cfRule type="cellIs" priority="3" operator="greaterThanOrEqual" dxfId="2">
      <formula>4</formula>
    </cfRule>
  </conditionalFormatting>
  <dataValidations count="1">
    <dataValidation sqref="C3 C4 C5 C6 C7 C8 C9 C10 C11" showDropDown="0" showInputMessage="0" showErrorMessage="0" allowBlank="1" errorTitle="Invalid score" error="Enter a score from 1 to 5." promptTitle="Score" prompt="Score from 1 (no preparation) to 5 (comprehensive)." type="list">
      <formula1>"1,2,3,4,5"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d4940a"/>
    <outlinePr summaryBelow="1" summaryRight="1"/>
    <pageSetUpPr/>
  </sheetPr>
  <dimension ref="A1:E1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60" customWidth="1" min="2" max="2"/>
    <col width="10" customWidth="1" min="3" max="3"/>
    <col width="40" customWidth="1" min="4" max="4"/>
    <col width="50" customWidth="1" min="5" max="5"/>
  </cols>
  <sheetData>
    <row r="1" ht="36" customHeight="1">
      <c r="A1" s="12" t="inlineStr">
        <is>
          <t>Data sensitivity and lifespan</t>
        </is>
      </c>
    </row>
    <row r="2">
      <c r="A2" s="13" t="inlineStr">
        <is>
          <t>Q#</t>
        </is>
      </c>
      <c r="B2" s="14" t="inlineStr">
        <is>
          <t>Question</t>
        </is>
      </c>
      <c r="C2" s="13" t="inlineStr">
        <is>
          <t>Score</t>
        </is>
      </c>
      <c r="D2" s="14" t="inlineStr">
        <is>
          <t>Notes / Evidence</t>
        </is>
      </c>
      <c r="E2" s="14" t="inlineStr">
        <is>
          <t>Compliance Mapping</t>
        </is>
      </c>
    </row>
    <row r="3" ht="85" customHeight="1">
      <c r="A3" s="7" t="inlineStr">
        <is>
          <t>DS-1</t>
        </is>
      </c>
      <c r="B3" s="8" t="inlineStr">
        <is>
          <t>Does your organization classify data by sensitivity level with defined confidentiality requirements?</t>
        </is>
      </c>
      <c r="C3" s="15" t="n"/>
      <c r="D3" s="16" t="n"/>
      <c r="E3" s="17" t="inlineStr">
        <is>
          <t>NIST CSF 2: ID.AM-07, PR.DS-01
SP 800 53: RA-2, SC-28
ISO 27001: A.5.12, A.5.13
CNSA 2: Data classification drives migration prioritization
DORA: Article 13: Data classification</t>
        </is>
      </c>
    </row>
    <row r="4" ht="85" customHeight="1">
      <c r="A4" s="7" t="inlineStr">
        <is>
          <t>DS-2</t>
        </is>
      </c>
      <c r="B4" s="8" t="inlineStr">
        <is>
          <t>Have you identified data categories with long-term confidentiality requirements (10+ years)?</t>
        </is>
      </c>
      <c r="C4" s="15" t="n"/>
      <c r="D4" s="16" t="n"/>
      <c r="E4" s="17" t="inlineStr">
        <is>
          <t>NIST CSF 2: ID.AM-07, ID.RA-01
SP 800 53: RA-2, SC-28
ISO 27001: A.5.12
CNSA 2: Long-lived data prioritized for early migration</t>
        </is>
      </c>
    </row>
    <row r="5" ht="85" customHeight="1">
      <c r="A5" s="7" t="inlineStr">
        <is>
          <t>DS-3</t>
        </is>
      </c>
      <c r="B5" s="8" t="inlineStr">
        <is>
          <t>Is your organization aware of harvest-now, decrypt-later (HNDL) risk?</t>
        </is>
      </c>
      <c r="C5" s="15" t="n"/>
      <c r="D5" s="16" t="n"/>
      <c r="E5" s="17" t="inlineStr">
        <is>
          <t>NIST CSF 2: ID.RA-01, ID.RA-02
SP 800 53: RA-3, RA-5
ISO 27001: A.5.7
CNSA 2: HNDL is the primary driver for early action</t>
        </is>
      </c>
    </row>
    <row r="6" ht="85" customHeight="1">
      <c r="A6" s="7" t="inlineStr">
        <is>
          <t>DS-4</t>
        </is>
      </c>
      <c r="B6" s="8" t="inlineStr">
        <is>
          <t>Are data-at-rest encryption mechanisms mapped to the data they protect?</t>
        </is>
      </c>
      <c r="C6" s="15" t="n"/>
      <c r="D6" s="16" t="n"/>
      <c r="E6" s="17" t="inlineStr">
        <is>
          <t>NIST CSF 2: PR.DS-01
SP 800 53: SC-28, SC-12
ISO 27001: A.8.24
CNSA 2: Data-at-rest encryption to transition to CNSA 2.0 algorithms (AES-256); key wrapping with ML-KEM-1024 by 2030</t>
        </is>
      </c>
    </row>
    <row r="7" ht="85" customHeight="1">
      <c r="A7" s="7" t="inlineStr">
        <is>
          <t>DS-5</t>
        </is>
      </c>
      <c r="B7" s="8" t="inlineStr">
        <is>
          <t>Are data-in-transit protections assessed for quantum vulnerability?</t>
        </is>
      </c>
      <c r="C7" s="15" t="n"/>
      <c r="D7" s="16" t="n"/>
      <c r="E7" s="17" t="inlineStr">
        <is>
          <t>NIST CSF 2: PR.DS-02
SP 800 53: SC-8, SC-13
ISO 27001: A.8.24
CNSA 2: Key establishment with ML-KEM-1024 by 2030 per CNSA 2.0</t>
        </is>
      </c>
    </row>
    <row r="8" ht="85" customHeight="1">
      <c r="A8" s="7" t="inlineStr">
        <is>
          <t>DS-6</t>
        </is>
      </c>
      <c r="B8" s="8" t="inlineStr">
        <is>
          <t>Is data-at-rest encryption assessed at the key hierarchy level (envelope encryption, key wrapping, backup encryption)?</t>
        </is>
      </c>
      <c r="C8" s="15" t="n"/>
      <c r="D8" s="16" t="n"/>
      <c r="E8" s="17" t="inlineStr">
        <is>
          <t>NIST CSF 2: PR.DS-01
SP 800 53: SC-12, SC-28
ISO 27001: A.8.24
CNSA 2: Key wrapping mechanisms must transition to quantum-resistant algorithms</t>
        </is>
      </c>
    </row>
    <row r="9" ht="85" customHeight="1">
      <c r="A9" s="7" t="inlineStr">
        <is>
          <t>DS-7</t>
        </is>
      </c>
      <c r="B9" s="8" t="inlineStr">
        <is>
          <t>Are data-in-transit protections differentiated by sensitivity level and network segment (internal east-west, external north-south)?</t>
        </is>
      </c>
      <c r="C9" s="15" t="n"/>
      <c r="D9" s="16" t="n"/>
      <c r="E9" s="17" t="inlineStr">
        <is>
          <t>NIST CSF 2: PR.DS-02, PR.IR-01
SP 800 53: SC-8, SC-8(1)
ISO 27001: A.8.24, A.8.20
CNSA 2: Network encryption to transition to CNSA 2.0 algorithms; timelines vary by equipment category (networking 2026, niche/large systems 2030)</t>
        </is>
      </c>
    </row>
    <row r="11">
      <c r="A11" s="18" t="inlineStr">
        <is>
          <t>Domain score:</t>
        </is>
      </c>
      <c r="C11" s="19">
        <f>IFERROR(AVERAGE(C3:C9),"")</f>
        <v/>
      </c>
    </row>
  </sheetData>
  <mergeCells count="2">
    <mergeCell ref="A1:E1"/>
    <mergeCell ref="A11:B11"/>
  </mergeCells>
  <conditionalFormatting sqref="C3:C9">
    <cfRule type="cellIs" priority="1" operator="lessThanOrEqual" dxfId="0">
      <formula>2</formula>
    </cfRule>
    <cfRule type="cellIs" priority="2" operator="equal" dxfId="1">
      <formula>3</formula>
    </cfRule>
    <cfRule type="cellIs" priority="3" operator="greaterThanOrEqual" dxfId="2">
      <formula>4</formula>
    </cfRule>
  </conditionalFormatting>
  <dataValidations count="1">
    <dataValidation sqref="C3 C4 C5 C6 C7 C8 C9" showDropDown="0" showInputMessage="0" showErrorMessage="0" allowBlank="1" errorTitle="Invalid score" error="Enter a score from 1 to 5." promptTitle="Score" prompt="Score from 1 (no preparation) to 5 (comprehensive)." type="list">
      <formula1>"1,2,3,4,5"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4940a"/>
    <outlinePr summaryBelow="1" summaryRight="1"/>
    <pageSetUpPr/>
  </sheetPr>
  <dimension ref="A1:E10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60" customWidth="1" min="2" max="2"/>
    <col width="10" customWidth="1" min="3" max="3"/>
    <col width="40" customWidth="1" min="4" max="4"/>
    <col width="50" customWidth="1" min="5" max="5"/>
  </cols>
  <sheetData>
    <row r="1" ht="36" customHeight="1">
      <c r="A1" s="12" t="inlineStr">
        <is>
          <t>Standards compliance</t>
        </is>
      </c>
    </row>
    <row r="2">
      <c r="A2" s="13" t="inlineStr">
        <is>
          <t>Q#</t>
        </is>
      </c>
      <c r="B2" s="14" t="inlineStr">
        <is>
          <t>Question</t>
        </is>
      </c>
      <c r="C2" s="13" t="inlineStr">
        <is>
          <t>Score</t>
        </is>
      </c>
      <c r="D2" s="14" t="inlineStr">
        <is>
          <t>Notes / Evidence</t>
        </is>
      </c>
      <c r="E2" s="14" t="inlineStr">
        <is>
          <t>Compliance Mapping</t>
        </is>
      </c>
    </row>
    <row r="3" ht="85" customHeight="1">
      <c r="A3" s="7" t="inlineStr">
        <is>
          <t>SC-1</t>
        </is>
      </c>
      <c r="B3" s="8" t="inlineStr">
        <is>
          <t>Is your organization aware of the NIST post-quantum cryptography standards (FIPS 203, 204, 205)?</t>
        </is>
      </c>
      <c r="C3" s="15" t="n"/>
      <c r="D3" s="16" t="n"/>
      <c r="E3" s="17" t="inlineStr">
        <is>
          <t>NIST CSF 2: GV.RM-01
SP 800 53: SC-13
ISO 27001: A.8.24
CNSA 2: CNSA 2.0 approves ML-KEM-1024, ML-DSA-87, LMS/XMSS; SLH-DSA (FIPS 205) is not CNSA 2.0 approved</t>
        </is>
      </c>
    </row>
    <row r="4" ht="85" customHeight="1">
      <c r="A4" s="7" t="inlineStr">
        <is>
          <t>SC-2</t>
        </is>
      </c>
      <c r="B4" s="8" t="inlineStr">
        <is>
          <t>Has your organization assessed alignment with published PQC migration timelines (e.g., CNSA 2.0, NCSC guidance)?</t>
        </is>
      </c>
      <c r="C4" s="15" t="n"/>
      <c r="D4" s="16" t="n"/>
      <c r="E4" s="17" t="inlineStr">
        <is>
          <t>NIST CSF 2: GV.RM-01, GV.RM-02
SP 800 53: SC-13, PM-9
ISO 27001: A.8.24, A.5.36
CNSA 2: Category-based timelines: firmware/software signing (LMS/XMSS) by 2025, key establishment (ML-KEM-1024) by 2030, exclusive use by 2031 (NSS), full transition by 2035</t>
        </is>
      </c>
    </row>
    <row r="5" ht="85" customHeight="1">
      <c r="A5" s="7" t="inlineStr">
        <is>
          <t>SC-3</t>
        </is>
      </c>
      <c r="B5" s="8" t="inlineStr">
        <is>
          <t>Are sector-specific regulatory requirements for PQC migration identified?</t>
        </is>
      </c>
      <c r="C5" s="15" t="n"/>
      <c r="D5" s="16" t="n"/>
      <c r="E5" s="17" t="inlineStr">
        <is>
          <t>NIST CSF 2: GV.OC-03
SP 800 53: SC-13, SA-9
ISO 27001: A.5.31, A.5.36
CNSA 2: Sector-specific timelines may be earlier than CNSA 2.0 defaults
DORA: Article 5: ICT risk management governance</t>
        </is>
      </c>
    </row>
    <row r="6" ht="85" customHeight="1">
      <c r="A6" s="7" t="inlineStr">
        <is>
          <t>SC-4</t>
        </is>
      </c>
      <c r="B6" s="8" t="inlineStr">
        <is>
          <t>Does your organization track IETF post-quantum protocol standards (hybrid TLS, post-quantum key exchange)?</t>
        </is>
      </c>
      <c r="C6" s="15" t="n"/>
      <c r="D6" s="16" t="n"/>
      <c r="E6" s="17" t="inlineStr">
        <is>
          <t>NIST CSF 2: GV.RM-01
SP 800 53: SC-8, SC-13
ISO 27001: A.8.24
CNSA 2: Protocol-level migration required</t>
        </is>
      </c>
    </row>
    <row r="7" ht="85" customHeight="1">
      <c r="A7" s="7" t="inlineStr">
        <is>
          <t>SC-5</t>
        </is>
      </c>
      <c r="B7" s="8" t="inlineStr">
        <is>
          <t>Is there a process for incorporating new PQC standards into organizational policy as they are published?</t>
        </is>
      </c>
      <c r="C7" s="15" t="n"/>
      <c r="D7" s="16" t="n"/>
      <c r="E7" s="17" t="inlineStr">
        <is>
          <t>NIST CSF 2: GV.RM-01, GV.PO-01
SP 800 53: SC-13, SA-8
ISO 27001: A.5.1, A.8.24</t>
        </is>
      </c>
    </row>
    <row r="8" ht="85" customHeight="1">
      <c r="A8" s="7" t="inlineStr">
        <is>
          <t>SC-6</t>
        </is>
      </c>
      <c r="B8" s="8" t="inlineStr">
        <is>
          <t>Has your organization mapped sector-specific compliance requirements to specific systems and begun collecting compliance evidence?</t>
        </is>
      </c>
      <c r="C8" s="15" t="n"/>
      <c r="D8" s="16" t="n"/>
      <c r="E8" s="17" t="inlineStr">
        <is>
          <t>NIST CSF 2: GV.OC-03, ID.GV-01
SP 800 53: CA-2, CA-7, SC-13
ISO 27001: A.5.31, A.5.35, A.5.36
CNSA 2: Evidence collection supports audit readiness for CNSA 2.0 deadlines
DORA: Article 5: ICT risk management governance, Article 6: ICT risk management framework</t>
        </is>
      </c>
    </row>
    <row r="10">
      <c r="A10" s="18" t="inlineStr">
        <is>
          <t>Domain score:</t>
        </is>
      </c>
      <c r="C10" s="19">
        <f>IFERROR(AVERAGE(C3:C8),"")</f>
        <v/>
      </c>
    </row>
  </sheetData>
  <mergeCells count="2">
    <mergeCell ref="A1:E1"/>
    <mergeCell ref="A10:B10"/>
  </mergeCells>
  <conditionalFormatting sqref="C3:C8">
    <cfRule type="cellIs" priority="1" operator="lessThanOrEqual" dxfId="0">
      <formula>2</formula>
    </cfRule>
    <cfRule type="cellIs" priority="2" operator="equal" dxfId="1">
      <formula>3</formula>
    </cfRule>
    <cfRule type="cellIs" priority="3" operator="greaterThanOrEqual" dxfId="2">
      <formula>4</formula>
    </cfRule>
  </conditionalFormatting>
  <dataValidations count="1">
    <dataValidation sqref="C3 C4 C5 C6 C7 C8" showDropDown="0" showInputMessage="0" showErrorMessage="0" allowBlank="1" errorTitle="Invalid score" error="Enter a score from 1 to 5." promptTitle="Score" prompt="Score from 1 (no preparation) to 5 (comprehensive)." type="list">
      <formula1>"1,2,3,4,5"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d4940a"/>
    <outlinePr summaryBelow="1" summaryRight="1"/>
    <pageSetUpPr/>
  </sheetPr>
  <dimension ref="A1:E1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60" customWidth="1" min="2" max="2"/>
    <col width="10" customWidth="1" min="3" max="3"/>
    <col width="40" customWidth="1" min="4" max="4"/>
    <col width="50" customWidth="1" min="5" max="5"/>
  </cols>
  <sheetData>
    <row r="1" ht="36" customHeight="1">
      <c r="A1" s="12" t="inlineStr">
        <is>
          <t>Migration readiness</t>
        </is>
      </c>
    </row>
    <row r="2">
      <c r="A2" s="13" t="inlineStr">
        <is>
          <t>Q#</t>
        </is>
      </c>
      <c r="B2" s="14" t="inlineStr">
        <is>
          <t>Question</t>
        </is>
      </c>
      <c r="C2" s="13" t="inlineStr">
        <is>
          <t>Score</t>
        </is>
      </c>
      <c r="D2" s="14" t="inlineStr">
        <is>
          <t>Notes / Evidence</t>
        </is>
      </c>
      <c r="E2" s="14" t="inlineStr">
        <is>
          <t>Compliance Mapping</t>
        </is>
      </c>
    </row>
    <row r="3" ht="85" customHeight="1">
      <c r="A3" s="7" t="inlineStr">
        <is>
          <t>MR-1</t>
        </is>
      </c>
      <c r="B3" s="8" t="inlineStr">
        <is>
          <t>Are cryptographic algorithms configurable rather than hardcoded in your systems?</t>
        </is>
      </c>
      <c r="C3" s="15" t="n"/>
      <c r="D3" s="16" t="n"/>
      <c r="E3" s="17" t="inlineStr">
        <is>
          <t>NIST CSF 2: PR.DS-01, PR.DS-02
SP 800 53: SC-12, SC-13, SA-8
ISO 27001: A.8.24
CNSA 2: Crypto-agility is prerequisite for meeting migration timelines</t>
        </is>
      </c>
    </row>
    <row r="4" ht="85" customHeight="1">
      <c r="A4" s="7" t="inlineStr">
        <is>
          <t>MR-2</t>
        </is>
      </c>
      <c r="B4" s="8" t="inlineStr">
        <is>
          <t>Can your PKI infrastructure support post-quantum or hybrid certificates?</t>
        </is>
      </c>
      <c r="C4" s="15" t="n"/>
      <c r="D4" s="16" t="n"/>
      <c r="E4" s="17" t="inlineStr">
        <is>
          <t>NIST CSF 2: PR.DS-01
SP 800 53: SC-12, SC-17
ISO 27001: A.8.24
CNSA 2: PKI must support ML-DSA-87 certificates; large PKI systems have until 2030 per CNSA 2.0</t>
        </is>
      </c>
    </row>
    <row r="5" ht="85" customHeight="1">
      <c r="A5" s="7" t="inlineStr">
        <is>
          <t>MR-3</t>
        </is>
      </c>
      <c r="B5" s="8" t="inlineStr">
        <is>
          <t>Has your organization tested any post-quantum algorithms (ML-KEM, ML-DSA, SLH-DSA) in a lab or staging environment?</t>
        </is>
      </c>
      <c r="C5" s="15" t="n"/>
      <c r="D5" s="16" t="n"/>
      <c r="E5" s="17" t="inlineStr">
        <is>
          <t>NIST CSF 2: PR.DS-01, PR.IP-12
SP 800 53: SC-13, SA-11
ISO 27001: A.8.24
CNSA 2: Testing required before deployment
DORA: Article 11: ICT system testing</t>
        </is>
      </c>
    </row>
    <row r="6" ht="85" customHeight="1">
      <c r="A6" s="7" t="inlineStr">
        <is>
          <t>MR-4</t>
        </is>
      </c>
      <c r="B6" s="8" t="inlineStr">
        <is>
          <t>Is there a process for evaluating the performance impact of PQC algorithm migration?</t>
        </is>
      </c>
      <c r="C6" s="15" t="n"/>
      <c r="D6" s="16" t="n"/>
      <c r="E6" s="17" t="inlineStr">
        <is>
          <t>NIST CSF 2: PR.DS-01
SP 800 53: SC-13, SA-8
ISO 27001: A.8.24</t>
        </is>
      </c>
    </row>
    <row r="7" ht="85" customHeight="1">
      <c r="A7" s="7" t="inlineStr">
        <is>
          <t>MR-5</t>
        </is>
      </c>
      <c r="B7" s="8" t="inlineStr">
        <is>
          <t>Do your key management systems support the new key sizes and formats required by PQC algorithms?</t>
        </is>
      </c>
      <c r="C7" s="15" t="n"/>
      <c r="D7" s="16" t="n"/>
      <c r="E7" s="17" t="inlineStr">
        <is>
          <t>NIST CSF 2: PR.DS-01
SP 800 53: SC-12
ISO 27001: A.8.24
CNSA 2: Key management must support PQC key sizes</t>
        </is>
      </c>
    </row>
    <row r="8" ht="85" customHeight="1">
      <c r="A8" s="7" t="inlineStr">
        <is>
          <t>MR-6</t>
        </is>
      </c>
      <c r="B8" s="8" t="inlineStr">
        <is>
          <t>Is there a rollback plan if a PQC migration causes operational issues?</t>
        </is>
      </c>
      <c r="C8" s="15" t="n"/>
      <c r="D8" s="16" t="n"/>
      <c r="E8" s="17" t="inlineStr">
        <is>
          <t>NIST CSF 2: PR.IP-12, RC.RP-01
SP 800 53: CP-2, CP-10
ISO 27001: A.8.24, A.5.30
DORA: Article 11: ICT system testing</t>
        </is>
      </c>
    </row>
    <row r="9" ht="85" customHeight="1">
      <c r="A9" s="7" t="inlineStr">
        <is>
          <t>MR-7</t>
        </is>
      </c>
      <c r="B9" s="8" t="inlineStr">
        <is>
          <t>Are development and deployment pipelines ready to incorporate PQC libraries and configurations?</t>
        </is>
      </c>
      <c r="C9" s="15" t="n"/>
      <c r="D9" s="16" t="n"/>
      <c r="E9" s="17" t="inlineStr">
        <is>
          <t>NIST CSF 2: PR.DS-01, PR.IP-12
SP 800 53: SA-8, SA-15
ISO 27001: A.8.24, A.8.25</t>
        </is>
      </c>
    </row>
    <row r="10" ht="85" customHeight="1">
      <c r="A10" s="7" t="inlineStr">
        <is>
          <t>MR-8</t>
        </is>
      </c>
      <c r="B10" s="8" t="inlineStr">
        <is>
          <t>Has your organization assessed cryptographic migration readiness for OT, ICS, or SCADA environments?</t>
        </is>
      </c>
      <c r="C10" s="15" t="n"/>
      <c r="D10" s="16" t="n"/>
      <c r="E10" s="17" t="inlineStr">
        <is>
          <t>NIST CSF 2: PR.DS-01, ID.AM-01
SP 800 53: SC-12, SC-13, SA-4
ISO 27001: A.8.24
CNSA 2: OT systems subject to same migration timelines</t>
        </is>
      </c>
    </row>
    <row r="11" ht="85" customHeight="1">
      <c r="A11" s="7" t="inlineStr">
        <is>
          <t>MR-9</t>
        </is>
      </c>
      <c r="B11" s="8" t="inlineStr">
        <is>
          <t>Does your organization have an incident response capability for cryptographic failures (e.g., newly discovered algorithm vulnerability, key compromise)?</t>
        </is>
      </c>
      <c r="C11" s="15" t="n"/>
      <c r="D11" s="16" t="n"/>
      <c r="E11" s="17" t="inlineStr">
        <is>
          <t>NIST CSF 2: RS.RP-01, RS.AN-01
SP 800 53: IR-4, IR-5, SC-12
ISO 27001: A.5.24, A.5.26
DORA: Article 17: ICT-related incident management</t>
        </is>
      </c>
    </row>
    <row r="12" ht="85" customHeight="1">
      <c r="A12" s="7" t="inlineStr">
        <is>
          <t>MR-10</t>
        </is>
      </c>
      <c r="B12" s="8" t="inlineStr">
        <is>
          <t>Has your organization planned for hybrid deployment (running classical and post-quantum algorithms simultaneously during transition)?</t>
        </is>
      </c>
      <c r="C12" s="15" t="n"/>
      <c r="D12" s="16" t="n"/>
      <c r="E12" s="17" t="inlineStr">
        <is>
          <t>NIST CSF 2: PR.DS-01, PR.DS-02
SP 800 53: SC-8, SC-12, SC-13
ISO 27001: A.8.24
CNSA 2: Hybrid acceptable during transition; CNSA 2.0 timelines are category-based (software signing, networking, PKI each have different dates); exclusive use by 2031 (NSS)</t>
        </is>
      </c>
    </row>
    <row r="14">
      <c r="A14" s="18" t="inlineStr">
        <is>
          <t>Domain score:</t>
        </is>
      </c>
      <c r="C14" s="19">
        <f>IFERROR(AVERAGE(C3:C12),"")</f>
        <v/>
      </c>
    </row>
  </sheetData>
  <mergeCells count="2">
    <mergeCell ref="A14:B14"/>
    <mergeCell ref="A1:E1"/>
  </mergeCells>
  <conditionalFormatting sqref="C3:C12">
    <cfRule type="cellIs" priority="1" operator="lessThanOrEqual" dxfId="0">
      <formula>2</formula>
    </cfRule>
    <cfRule type="cellIs" priority="2" operator="equal" dxfId="1">
      <formula>3</formula>
    </cfRule>
    <cfRule type="cellIs" priority="3" operator="greaterThanOrEqual" dxfId="2">
      <formula>4</formula>
    </cfRule>
  </conditionalFormatting>
  <dataValidations count="1">
    <dataValidation sqref="C3 C4 C5 C6 C7 C8 C9 C10 C11 C12" showDropDown="0" showInputMessage="0" showErrorMessage="0" allowBlank="1" errorTitle="Invalid score" error="Enter a score from 1 to 5." promptTitle="Score" prompt="Score from 1 (no preparation) to 5 (comprehensive)." type="list">
      <formula1>"1,2,3,4,5"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d4940a"/>
    <outlinePr summaryBelow="1" summaryRight="1"/>
    <pageSetUpPr/>
  </sheetPr>
  <dimension ref="A1:E1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60" customWidth="1" min="2" max="2"/>
    <col width="10" customWidth="1" min="3" max="3"/>
    <col width="40" customWidth="1" min="4" max="4"/>
    <col width="50" customWidth="1" min="5" max="5"/>
  </cols>
  <sheetData>
    <row r="1" ht="36" customHeight="1">
      <c r="A1" s="12" t="inlineStr">
        <is>
          <t>Vendor and supply chain</t>
        </is>
      </c>
    </row>
    <row r="2">
      <c r="A2" s="13" t="inlineStr">
        <is>
          <t>Q#</t>
        </is>
      </c>
      <c r="B2" s="14" t="inlineStr">
        <is>
          <t>Question</t>
        </is>
      </c>
      <c r="C2" s="13" t="inlineStr">
        <is>
          <t>Score</t>
        </is>
      </c>
      <c r="D2" s="14" t="inlineStr">
        <is>
          <t>Notes / Evidence</t>
        </is>
      </c>
      <c r="E2" s="14" t="inlineStr">
        <is>
          <t>Compliance Mapping</t>
        </is>
      </c>
    </row>
    <row r="3" ht="85" customHeight="1">
      <c r="A3" s="7" t="inlineStr">
        <is>
          <t>VS-1</t>
        </is>
      </c>
      <c r="B3" s="8" t="inlineStr">
        <is>
          <t>Have you identified which of your vendors and suppliers have cryptographic dependencies?</t>
        </is>
      </c>
      <c r="C3" s="15" t="n"/>
      <c r="D3" s="16" t="n"/>
      <c r="E3" s="17" t="inlineStr">
        <is>
          <t>NIST CSF 2: GV.SC-01, GV.SC-04
SP 800 53: SA-9, SR-3
ISO 27001: A.5.19, A.5.21
CNSA 2: Vendor dependencies constrain migration timeline
DORA: Article 28: ICT third-party risk</t>
        </is>
      </c>
    </row>
    <row r="4" ht="85" customHeight="1">
      <c r="A4" s="7" t="inlineStr">
        <is>
          <t>VS-2</t>
        </is>
      </c>
      <c r="B4" s="8" t="inlineStr">
        <is>
          <t>Have you assessed your critical vendors' PQC migration readiness and roadmaps?</t>
        </is>
      </c>
      <c r="C4" s="15" t="n"/>
      <c r="D4" s="16" t="n"/>
      <c r="E4" s="17" t="inlineStr">
        <is>
          <t>NIST CSF 2: GV.SC-04, GV.SC-05
SP 800 53: SA-9, SR-6
ISO 27001: A.5.19, A.5.22
CNSA 2: Vendor roadmaps must align with CNSA 2.0 timelines
DORA: Article 28: ICT third-party risk, Article 30: Key contractual provisions</t>
        </is>
      </c>
    </row>
    <row r="5" ht="85" customHeight="1">
      <c r="A5" s="7" t="inlineStr">
        <is>
          <t>VS-3</t>
        </is>
      </c>
      <c r="B5" s="8" t="inlineStr">
        <is>
          <t>Do procurement and vendor management processes include PQC readiness criteria?</t>
        </is>
      </c>
      <c r="C5" s="15" t="n"/>
      <c r="D5" s="16" t="n"/>
      <c r="E5" s="17" t="inlineStr">
        <is>
          <t>NIST CSF 2: GV.SC-02, GV.SC-05
SP 800 53: SA-4, SA-9, SR-3
ISO 27001: A.5.19, A.5.20
DORA: Article 28: ICT third-party risk, Article 30: Key contractual provisions</t>
        </is>
      </c>
    </row>
    <row r="6" ht="85" customHeight="1">
      <c r="A6" s="7" t="inlineStr">
        <is>
          <t>VS-4</t>
        </is>
      </c>
      <c r="B6" s="8" t="inlineStr">
        <is>
          <t>Are there contingency plans for vendors that cannot or will not migrate to PQC in your required timeline?</t>
        </is>
      </c>
      <c r="C6" s="15" t="n"/>
      <c r="D6" s="16" t="n"/>
      <c r="E6" s="17" t="inlineStr">
        <is>
          <t>NIST CSF 2: GV.SC-04, GV.SC-07
SP 800 53: SA-9, CP-2
ISO 27001: A.5.19, A.5.30
DORA: Article 28: ICT third-party risk</t>
        </is>
      </c>
    </row>
    <row r="7" ht="85" customHeight="1">
      <c r="A7" s="7" t="inlineStr">
        <is>
          <t>VS-5</t>
        </is>
      </c>
      <c r="B7" s="8" t="inlineStr">
        <is>
          <t>Can you request or generate a Cryptographic Bill of Materials (CBOM) for your critical vendor products?</t>
        </is>
      </c>
      <c r="C7" s="15" t="n"/>
      <c r="D7" s="16" t="n"/>
      <c r="E7" s="17" t="inlineStr">
        <is>
          <t>NIST CSF 2: GV.SC-04, ID.AM-02
SP 800 53: SR-3, SR-4, CM-8
ISO 27001: A.5.19
CNSA 2: CBOM provides visibility for migration planning
DORA: Article 28: ICT third-party risk</t>
        </is>
      </c>
    </row>
    <row r="8" ht="85" customHeight="1">
      <c r="A8" s="7" t="inlineStr">
        <is>
          <t>VS-6</t>
        </is>
      </c>
      <c r="B8" s="8" t="inlineStr">
        <is>
          <t>Do you have visibility into the cryptographic algorithms used by your cloud providers for managed services?</t>
        </is>
      </c>
      <c r="C8" s="15" t="n"/>
      <c r="D8" s="16" t="n"/>
      <c r="E8" s="17" t="inlineStr">
        <is>
          <t>NIST CSF 2: GV.SC-04, ID.AM-05
SP 800 53: SA-9, SC-12, SC-13
ISO 27001: A.5.23, A.8.24
CNSA 2: Cloud provider migration timelines affect organizational compliance
DORA: Article 28: ICT third-party risk, Article 29: Preliminary assessment</t>
        </is>
      </c>
    </row>
    <row r="9" ht="85" customHeight="1">
      <c r="A9" s="7" t="inlineStr">
        <is>
          <t>VS-7</t>
        </is>
      </c>
      <c r="B9" s="8" t="inlineStr">
        <is>
          <t>Have third-party libraries and frameworks been assessed for cryptographic dependencies and PQC readiness?</t>
        </is>
      </c>
      <c r="C9" s="15" t="n"/>
      <c r="D9" s="16" t="n"/>
      <c r="E9" s="17" t="inlineStr">
        <is>
          <t>NIST CSF 2: GV.SC-04, ID.AM-02
SP 800 53: SA-4, SR-3, SI-2
ISO 27001: A.5.19, A.8.24
CNSA 2: Library PQC support required for implementation
DORA: Article 28: ICT third-party risk</t>
        </is>
      </c>
    </row>
    <row r="11">
      <c r="A11" s="18" t="inlineStr">
        <is>
          <t>Domain score:</t>
        </is>
      </c>
      <c r="C11" s="19">
        <f>IFERROR(AVERAGE(C3:C9),"")</f>
        <v/>
      </c>
    </row>
  </sheetData>
  <mergeCells count="2">
    <mergeCell ref="A1:E1"/>
    <mergeCell ref="A11:B11"/>
  </mergeCells>
  <conditionalFormatting sqref="C3:C9">
    <cfRule type="cellIs" priority="1" operator="lessThanOrEqual" dxfId="0">
      <formula>2</formula>
    </cfRule>
    <cfRule type="cellIs" priority="2" operator="equal" dxfId="1">
      <formula>3</formula>
    </cfRule>
    <cfRule type="cellIs" priority="3" operator="greaterThanOrEqual" dxfId="2">
      <formula>4</formula>
    </cfRule>
  </conditionalFormatting>
  <dataValidations count="1">
    <dataValidation sqref="C3 C4 C5 C6 C7 C8 C9" showDropDown="0" showInputMessage="0" showErrorMessage="0" allowBlank="1" errorTitle="Invalid score" error="Enter a score from 1 to 5." promptTitle="Score" prompt="Score from 1 (no preparation) to 5 (comprehensive)." type="list">
      <formula1>"1,2,3,4,5"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d4940a"/>
    <outlinePr summaryBelow="1" summaryRight="1"/>
    <pageSetUpPr/>
  </sheetPr>
  <dimension ref="A1:E10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60" customWidth="1" min="2" max="2"/>
    <col width="10" customWidth="1" min="3" max="3"/>
    <col width="40" customWidth="1" min="4" max="4"/>
    <col width="50" customWidth="1" min="5" max="5"/>
  </cols>
  <sheetData>
    <row r="1" ht="36" customHeight="1">
      <c r="A1" s="12" t="inlineStr">
        <is>
          <t>Timeline and urgency</t>
        </is>
      </c>
    </row>
    <row r="2">
      <c r="A2" s="13" t="inlineStr">
        <is>
          <t>Q#</t>
        </is>
      </c>
      <c r="B2" s="14" t="inlineStr">
        <is>
          <t>Question</t>
        </is>
      </c>
      <c r="C2" s="13" t="inlineStr">
        <is>
          <t>Score</t>
        </is>
      </c>
      <c r="D2" s="14" t="inlineStr">
        <is>
          <t>Notes / Evidence</t>
        </is>
      </c>
      <c r="E2" s="14" t="inlineStr">
        <is>
          <t>Compliance Mapping</t>
        </is>
      </c>
    </row>
    <row r="3" ht="85" customHeight="1">
      <c r="A3" s="7" t="inlineStr">
        <is>
          <t>TU-1</t>
        </is>
      </c>
      <c r="B3" s="8" t="inlineStr">
        <is>
          <t>Does your organization have a stated position on quantum computing risk timelines?</t>
        </is>
      </c>
      <c r="C3" s="15" t="n"/>
      <c r="D3" s="16" t="n"/>
      <c r="E3" s="17" t="inlineStr">
        <is>
          <t>NIST CSF 2: GV.RM-01, ID.RA-01
SP 800 53: RA-3, PM-9
ISO 27001: A.5.7
CNSA 2: CNSA 2.0 provides the baseline timeline for NSS</t>
        </is>
      </c>
    </row>
    <row r="4" ht="85" customHeight="1">
      <c r="A4" s="7" t="inlineStr">
        <is>
          <t>TU-2</t>
        </is>
      </c>
      <c r="B4" s="8" t="inlineStr">
        <is>
          <t>Has your organization estimated how long its PQC migration will take?</t>
        </is>
      </c>
      <c r="C4" s="15" t="n"/>
      <c r="D4" s="16" t="n"/>
      <c r="E4" s="17" t="inlineStr">
        <is>
          <t>NIST CSF 2: GV.RM-02
SP 800 53: PM-9, SA-8
ISO 27001: A.5.8
CNSA 2: Migration duration must fit within CNSA 2.0 deadlines</t>
        </is>
      </c>
    </row>
    <row r="5" ht="85" customHeight="1">
      <c r="A5" s="7" t="inlineStr">
        <is>
          <t>TU-3</t>
        </is>
      </c>
      <c r="B5" s="8" t="inlineStr">
        <is>
          <t>Is the 'harvest-now, decrypt-later' timeline factored into your urgency assessment?</t>
        </is>
      </c>
      <c r="C5" s="15" t="n"/>
      <c r="D5" s="16" t="n"/>
      <c r="E5" s="17" t="inlineStr">
        <is>
          <t>NIST CSF 2: ID.RA-01, ID.RA-04
SP 800 53: RA-3
ISO 27001: A.5.7
CNSA 2: HNDL risk is the primary argument for immediate action</t>
        </is>
      </c>
    </row>
    <row r="6" ht="85" customHeight="1">
      <c r="A6" s="7" t="inlineStr">
        <is>
          <t>TU-4</t>
        </is>
      </c>
      <c r="B6" s="8" t="inlineStr">
        <is>
          <t>Are there defined milestones and deadlines for your PQC migration?</t>
        </is>
      </c>
      <c r="C6" s="15" t="n"/>
      <c r="D6" s="16" t="n"/>
      <c r="E6" s="17" t="inlineStr">
        <is>
          <t>NIST CSF 2: GV.RM-02
SP 800 53: PM-9, PM-4
ISO 27001: A.5.8
CNSA 2: Milestones should reference CNSA 2.0 category-based dates: firmware/software signing (LMS/XMSS) by 2025, key establishment (ML-KEM-1024) by 2030, exclusive use by 2031 (NSS)</t>
        </is>
      </c>
    </row>
    <row r="7" ht="85" customHeight="1">
      <c r="A7" s="7" t="inlineStr">
        <is>
          <t>TU-5</t>
        </is>
      </c>
      <c r="B7" s="8" t="inlineStr">
        <is>
          <t>Does executive leadership understand and support the migration timeline?</t>
        </is>
      </c>
      <c r="C7" s="15" t="n"/>
      <c r="D7" s="16" t="n"/>
      <c r="E7" s="17" t="inlineStr">
        <is>
          <t>NIST CSF 2: GV.RR-01, GV.OC-01
SP 800 53: PM-1, PM-2
ISO 27001: A.5.1, A.5.4
DORA: Article 5: ICT risk management governance</t>
        </is>
      </c>
    </row>
    <row r="8" ht="85" customHeight="1">
      <c r="A8" s="7" t="inlineStr">
        <is>
          <t>TU-6</t>
        </is>
      </c>
      <c r="B8" s="8" t="inlineStr">
        <is>
          <t>Does your organization track specific regulatory and contractual deadlines that affect PQC migration timing?</t>
        </is>
      </c>
      <c r="C8" s="15" t="n"/>
      <c r="D8" s="16" t="n"/>
      <c r="E8" s="17" t="inlineStr">
        <is>
          <t>NIST CSF 2: GV.OC-03, GV.RM-02
SP 800 53: PM-9, SA-4
ISO 27001: A.5.31, A.5.36
CNSA 2: CNSA 2.0 milestones: firmware/software signing (LMS/XMSS) 2025, key establishment (ML-KEM-1024) 2030, digital signatures (ML-DSA-87) by category, exclusive use 2031/2035
DORA: Article 5: ICT risk management governance</t>
        </is>
      </c>
    </row>
    <row r="10">
      <c r="A10" s="18" t="inlineStr">
        <is>
          <t>Domain score:</t>
        </is>
      </c>
      <c r="C10" s="19">
        <f>IFERROR(AVERAGE(C3:C8),"")</f>
        <v/>
      </c>
    </row>
  </sheetData>
  <mergeCells count="2">
    <mergeCell ref="A1:E1"/>
    <mergeCell ref="A10:B10"/>
  </mergeCells>
  <conditionalFormatting sqref="C3:C8">
    <cfRule type="cellIs" priority="1" operator="lessThanOrEqual" dxfId="0">
      <formula>2</formula>
    </cfRule>
    <cfRule type="cellIs" priority="2" operator="equal" dxfId="1">
      <formula>3</formula>
    </cfRule>
    <cfRule type="cellIs" priority="3" operator="greaterThanOrEqual" dxfId="2">
      <formula>4</formula>
    </cfRule>
  </conditionalFormatting>
  <dataValidations count="1">
    <dataValidation sqref="C3 C4 C5 C6 C7 C8" showDropDown="0" showInputMessage="0" showErrorMessage="0" allowBlank="1" errorTitle="Invalid score" error="Enter a score from 1 to 5." promptTitle="Score" prompt="Score from 1 (no preparation) to 5 (comprehensive)." type="list">
      <formula1>"1,2,3,4,5"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d4940a"/>
    <outlinePr summaryBelow="1" summaryRight="1"/>
    <pageSetUpPr/>
  </sheetPr>
  <dimension ref="A1:E1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60" customWidth="1" min="2" max="2"/>
    <col width="10" customWidth="1" min="3" max="3"/>
    <col width="40" customWidth="1" min="4" max="4"/>
    <col width="50" customWidth="1" min="5" max="5"/>
  </cols>
  <sheetData>
    <row r="1" ht="36" customHeight="1">
      <c r="A1" s="12" t="inlineStr">
        <is>
          <t>Governance and policy</t>
        </is>
      </c>
    </row>
    <row r="2">
      <c r="A2" s="13" t="inlineStr">
        <is>
          <t>Q#</t>
        </is>
      </c>
      <c r="B2" s="14" t="inlineStr">
        <is>
          <t>Question</t>
        </is>
      </c>
      <c r="C2" s="13" t="inlineStr">
        <is>
          <t>Score</t>
        </is>
      </c>
      <c r="D2" s="14" t="inlineStr">
        <is>
          <t>Notes / Evidence</t>
        </is>
      </c>
      <c r="E2" s="14" t="inlineStr">
        <is>
          <t>Compliance Mapping</t>
        </is>
      </c>
    </row>
    <row r="3" ht="85" customHeight="1">
      <c r="A3" s="7" t="inlineStr">
        <is>
          <t>GP-1</t>
        </is>
      </c>
      <c r="B3" s="8" t="inlineStr">
        <is>
          <t>Is there a designated owner or team responsible for PQC migration?</t>
        </is>
      </c>
      <c r="C3" s="15" t="n"/>
      <c r="D3" s="16" t="n"/>
      <c r="E3" s="17" t="inlineStr">
        <is>
          <t>NIST CSF 2: GV.RR-01, GV.RR-02
SP 800 53: PM-2, PM-10
ISO 27001: A.5.2, A.5.4
DORA: Article 5: ICT risk management governance</t>
        </is>
      </c>
    </row>
    <row r="4" ht="85" customHeight="1">
      <c r="A4" s="7" t="inlineStr">
        <is>
          <t>GP-2</t>
        </is>
      </c>
      <c r="B4" s="8" t="inlineStr">
        <is>
          <t>Does your organization have a cryptographic policy that addresses PQC?</t>
        </is>
      </c>
      <c r="C4" s="15" t="n"/>
      <c r="D4" s="16" t="n"/>
      <c r="E4" s="17" t="inlineStr">
        <is>
          <t>NIST CSF 2: GV.PO-01, GV.PO-02
SP 800 53: SC-13, PL-1
ISO 27001: A.5.1, A.8.24
CNSA 2: Policy should reference CNSA 2.0 approved algorithms: ML-KEM-1024, ML-DSA-87, LMS/XMSS, AES-256, SHA-384/SHA-512
DORA: Article 5: ICT risk management governance</t>
        </is>
      </c>
    </row>
    <row r="5" ht="85" customHeight="1">
      <c r="A5" s="7" t="inlineStr">
        <is>
          <t>GP-3</t>
        </is>
      </c>
      <c r="B5" s="8" t="inlineStr">
        <is>
          <t>Is budget allocated specifically for PQC migration activities?</t>
        </is>
      </c>
      <c r="C5" s="15" t="n"/>
      <c r="D5" s="16" t="n"/>
      <c r="E5" s="17" t="inlineStr">
        <is>
          <t>NIST CSF 2: GV.RR-04
SP 800 53: PM-3
ISO 27001: A.5.4
DORA: Article 5: ICT risk management governance</t>
        </is>
      </c>
    </row>
    <row r="6" ht="85" customHeight="1">
      <c r="A6" s="7" t="inlineStr">
        <is>
          <t>GP-4</t>
        </is>
      </c>
      <c r="B6" s="8" t="inlineStr">
        <is>
          <t>Is PQC risk included in enterprise risk management processes?</t>
        </is>
      </c>
      <c r="C6" s="15" t="n"/>
      <c r="D6" s="16" t="n"/>
      <c r="E6" s="17" t="inlineStr">
        <is>
          <t>NIST CSF 2: GV.RM-01, GV.RM-02
SP 800 53: RA-3, PM-9
ISO 27001: A.5.7, A.5.8
DORA: Article 6: ICT risk management framework</t>
        </is>
      </c>
    </row>
    <row r="7" ht="85" customHeight="1">
      <c r="A7" s="7" t="inlineStr">
        <is>
          <t>GP-5</t>
        </is>
      </c>
      <c r="B7" s="8" t="inlineStr">
        <is>
          <t>Is there cross-functional coordination for PQC migration (security, IT, development, procurement, legal)?</t>
        </is>
      </c>
      <c r="C7" s="15" t="n"/>
      <c r="D7" s="16" t="n"/>
      <c r="E7" s="17" t="inlineStr">
        <is>
          <t>NIST CSF 2: GV.RR-01, GV.OC-04
SP 800 53: PM-1, PM-2
ISO 27001: A.5.2, A.5.4
DORA: Article 5: ICT risk management governance</t>
        </is>
      </c>
    </row>
    <row r="8" ht="85" customHeight="1">
      <c r="A8" s="7" t="inlineStr">
        <is>
          <t>GP-6</t>
        </is>
      </c>
      <c r="B8" s="8" t="inlineStr">
        <is>
          <t>Does your organization have a policy for responding to cryptographic vulnerabilities, including algorithm deprecation and emergency key rotation?</t>
        </is>
      </c>
      <c r="C8" s="15" t="n"/>
      <c r="D8" s="16" t="n"/>
      <c r="E8" s="17" t="inlineStr">
        <is>
          <t>NIST CSF 2: RS.RP-01, RS.AN-01, GV.PO-01
SP 800 53: IR-4, IR-8, SC-12
ISO 27001: A.5.24, A.5.26, A.8.24
DORA: Article 17: ICT-related incident management</t>
        </is>
      </c>
    </row>
    <row r="9" ht="85" customHeight="1">
      <c r="A9" s="7" t="inlineStr">
        <is>
          <t>GP-7</t>
        </is>
      </c>
      <c r="B9" s="8" t="inlineStr">
        <is>
          <t>Is there a PQC training and awareness program for staff beyond the security team?</t>
        </is>
      </c>
      <c r="C9" s="15" t="n"/>
      <c r="D9" s="16" t="n"/>
      <c r="E9" s="17" t="inlineStr">
        <is>
          <t>NIST CSF 2: GV.RR-03, PR.AT-01
SP 800 53: AT-2, AT-3
ISO 27001: A.6.3
DORA: Article 13(6): ICT security awareness training</t>
        </is>
      </c>
    </row>
    <row r="11">
      <c r="A11" s="18" t="inlineStr">
        <is>
          <t>Domain score:</t>
        </is>
      </c>
      <c r="C11" s="19">
        <f>IFERROR(AVERAGE(C3:C9),"")</f>
        <v/>
      </c>
    </row>
  </sheetData>
  <mergeCells count="2">
    <mergeCell ref="A1:E1"/>
    <mergeCell ref="A11:B11"/>
  </mergeCells>
  <conditionalFormatting sqref="C3:C9">
    <cfRule type="cellIs" priority="1" operator="lessThanOrEqual" dxfId="0">
      <formula>2</formula>
    </cfRule>
    <cfRule type="cellIs" priority="2" operator="equal" dxfId="1">
      <formula>3</formula>
    </cfRule>
    <cfRule type="cellIs" priority="3" operator="greaterThanOrEqual" dxfId="2">
      <formula>4</formula>
    </cfRule>
  </conditionalFormatting>
  <dataValidations count="1">
    <dataValidation sqref="C3 C4 C5 C6 C7 C8 C9" showDropDown="0" showInputMessage="0" showErrorMessage="0" allowBlank="1" errorTitle="Invalid score" error="Enter a score from 1 to 5." promptTitle="Score" prompt="Score from 1 (no preparation) to 5 (comprehensive)." type="list">
      <formula1>"1,2,3,4,5"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d4940a"/>
    <outlinePr summaryBelow="1" summaryRight="1"/>
    <pageSetUpPr/>
  </sheetPr>
  <dimension ref="A1:E1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0" customWidth="1" min="1" max="1"/>
    <col width="12" customWidth="1" min="2" max="2"/>
    <col width="14" customWidth="1" min="3" max="3"/>
    <col width="16" customWidth="1" min="4" max="4"/>
    <col width="14" customWidth="1" min="5" max="5"/>
  </cols>
  <sheetData>
    <row r="1" ht="40" customHeight="1">
      <c r="A1" s="20" t="inlineStr">
        <is>
          <t>Assessment Dashboard</t>
        </is>
      </c>
    </row>
    <row r="3">
      <c r="A3" s="13" t="inlineStr">
        <is>
          <t>Domain</t>
        </is>
      </c>
      <c r="B3" s="13" t="inlineStr">
        <is>
          <t>Weight (%)</t>
        </is>
      </c>
      <c r="C3" s="13" t="inlineStr">
        <is>
          <t>Domain Score</t>
        </is>
      </c>
      <c r="D3" s="13" t="inlineStr">
        <is>
          <t>Weighted Score</t>
        </is>
      </c>
      <c r="E3" s="13" t="inlineStr">
        <is>
          <t>Risk Level</t>
        </is>
      </c>
    </row>
    <row r="4">
      <c r="A4" s="10" t="inlineStr">
        <is>
          <t>Cryptographic inventory</t>
        </is>
      </c>
      <c r="B4" s="21" t="n">
        <v>0.2</v>
      </c>
      <c r="C4" s="22">
        <f>'Cryptographic inventory'!C13</f>
        <v/>
      </c>
      <c r="D4" s="23">
        <f>B4*C4</f>
        <v/>
      </c>
      <c r="E4" s="7">
        <f>IF(C4="","",IF(C4&lt;=2,"Critical",IF(C4&lt;=3,"High",IF(C4&lt;=4,"Moderate","Low"))))</f>
        <v/>
      </c>
    </row>
    <row r="5">
      <c r="A5" s="10" t="inlineStr">
        <is>
          <t>Data sensitivity and lifespan</t>
        </is>
      </c>
      <c r="B5" s="21" t="n">
        <v>0.15</v>
      </c>
      <c r="C5" s="22">
        <f>'Data sensitivity and lifespan'!C11</f>
        <v/>
      </c>
      <c r="D5" s="23">
        <f>B5*C5</f>
        <v/>
      </c>
      <c r="E5" s="7">
        <f>IF(C5="","",IF(C5&lt;=2,"Critical",IF(C5&lt;=3,"High",IF(C5&lt;=4,"Moderate","Low"))))</f>
        <v/>
      </c>
    </row>
    <row r="6">
      <c r="A6" s="10" t="inlineStr">
        <is>
          <t>Standards compliance</t>
        </is>
      </c>
      <c r="B6" s="21" t="n">
        <v>0.1</v>
      </c>
      <c r="C6" s="22">
        <f>'Standards compliance'!C10</f>
        <v/>
      </c>
      <c r="D6" s="23">
        <f>B6*C6</f>
        <v/>
      </c>
      <c r="E6" s="7">
        <f>IF(C6="","",IF(C6&lt;=2,"Critical",IF(C6&lt;=3,"High",IF(C6&lt;=4,"Moderate","Low"))))</f>
        <v/>
      </c>
    </row>
    <row r="7">
      <c r="A7" s="10" t="inlineStr">
        <is>
          <t>Migration readiness</t>
        </is>
      </c>
      <c r="B7" s="21" t="n">
        <v>0.2</v>
      </c>
      <c r="C7" s="22">
        <f>'Migration readiness'!C14</f>
        <v/>
      </c>
      <c r="D7" s="23">
        <f>B7*C7</f>
        <v/>
      </c>
      <c r="E7" s="7">
        <f>IF(C7="","",IF(C7&lt;=2,"Critical",IF(C7&lt;=3,"High",IF(C7&lt;=4,"Moderate","Low"))))</f>
        <v/>
      </c>
    </row>
    <row r="8">
      <c r="A8" s="10" t="inlineStr">
        <is>
          <t>Vendor and supply chain</t>
        </is>
      </c>
      <c r="B8" s="21" t="n">
        <v>0.15</v>
      </c>
      <c r="C8" s="22">
        <f>'Vendor and supply chain'!C11</f>
        <v/>
      </c>
      <c r="D8" s="23">
        <f>B8*C8</f>
        <v/>
      </c>
      <c r="E8" s="7">
        <f>IF(C8="","",IF(C8&lt;=2,"Critical",IF(C8&lt;=3,"High",IF(C8&lt;=4,"Moderate","Low"))))</f>
        <v/>
      </c>
    </row>
    <row r="9">
      <c r="A9" s="10" t="inlineStr">
        <is>
          <t>Timeline and urgency</t>
        </is>
      </c>
      <c r="B9" s="21" t="n">
        <v>0.1</v>
      </c>
      <c r="C9" s="22">
        <f>'Timeline and urgency'!C10</f>
        <v/>
      </c>
      <c r="D9" s="23">
        <f>B9*C9</f>
        <v/>
      </c>
      <c r="E9" s="7">
        <f>IF(C9="","",IF(C9&lt;=2,"Critical",IF(C9&lt;=3,"High",IF(C9&lt;=4,"Moderate","Low"))))</f>
        <v/>
      </c>
    </row>
    <row r="10">
      <c r="A10" s="10" t="inlineStr">
        <is>
          <t>Governance and policy</t>
        </is>
      </c>
      <c r="B10" s="21" t="n">
        <v>0.1</v>
      </c>
      <c r="C10" s="22">
        <f>'Governance and policy'!C11</f>
        <v/>
      </c>
      <c r="D10" s="23">
        <f>B10*C10</f>
        <v/>
      </c>
      <c r="E10" s="7">
        <f>IF(C10="","",IF(C10&lt;=2,"Critical",IF(C10&lt;=3,"High",IF(C10&lt;=4,"Moderate","Low"))))</f>
        <v/>
      </c>
    </row>
    <row r="12">
      <c r="A12" s="24" t="inlineStr">
        <is>
          <t>Overall Weighted Score:</t>
        </is>
      </c>
      <c r="D12" s="25">
        <f>IF(COUNTA(C4:C10)=0,"",SUM(D4:D10))</f>
        <v/>
      </c>
    </row>
    <row r="13">
      <c r="A13" s="24" t="inlineStr">
        <is>
          <t>Risk Category:</t>
        </is>
      </c>
      <c r="D13" s="26">
        <f>IF(D12="","",IF(AND(COUNTIF(C4:C10,"&lt;=2")&gt;0,IF(D12&lt;=2,"Critical",IF(D12&lt;=3,"High",IF(D12&lt;=4,"Moderate","Low")))="Moderate"),"High",IF(AND(COUNTIF(C4:C10,"&lt;=2")&gt;0,IF(D12&lt;=2,"Critical",IF(D12&lt;=3,"High",IF(D12&lt;=4,"Moderate","Low")))="Low"),"High",IF(D12&lt;=2,"Critical",IF(D12&lt;=3,"High",IF(D12&lt;=4,"Moderate","Low"))))))</f>
        <v/>
      </c>
    </row>
    <row r="14">
      <c r="A14" s="24" t="inlineStr">
        <is>
          <t>PQCMM Level:</t>
        </is>
      </c>
      <c r="D14" s="26">
        <f>IF(D12="","",IF(D12&lt;=1.5,"Level 1: Aware",IF(D12&lt;=2.5,"Level 2: Prepared",IF(D12&lt;=3.5,"Level 3: Capable",IF(D12&lt;=4.5,"Level 4: Mature","Level 5: Leading")))))</f>
        <v/>
      </c>
    </row>
  </sheetData>
  <mergeCells count="4">
    <mergeCell ref="A12:C12"/>
    <mergeCell ref="A14:C14"/>
    <mergeCell ref="A1:E1"/>
    <mergeCell ref="A13:C13"/>
  </mergeCells>
  <conditionalFormatting sqref="E4:E10">
    <cfRule type="cellIs" priority="1" operator="equal" dxfId="0">
      <formula>"Critical"</formula>
    </cfRule>
    <cfRule type="cellIs" priority="2" operator="equal" dxfId="3">
      <formula>"High"</formula>
    </cfRule>
    <cfRule type="cellIs" priority="3" operator="equal" dxfId="1">
      <formula>"Moderate"</formula>
    </cfRule>
    <cfRule type="cellIs" priority="4" operator="equal" dxfId="2">
      <formula>"Low"</formula>
    </cfRule>
  </conditionalFormatting>
  <conditionalFormatting sqref="D13">
    <cfRule type="cellIs" priority="5" operator="equal" dxfId="4">
      <formula>"Critical"</formula>
    </cfRule>
    <cfRule type="cellIs" priority="6" operator="equal" dxfId="5">
      <formula>"High"</formula>
    </cfRule>
    <cfRule type="cellIs" priority="7" operator="equal" dxfId="6">
      <formula>"Moderate"</formula>
    </cfRule>
    <cfRule type="cellIs" priority="8" operator="equal" dxfId="7">
      <formula>"Low"</formula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2026-04-04T07:18:36Z</dcterms:created>
  <dcterms:modified xmlns:dcterms="http://purl.org/dc/terms/" xmlns:xsi="http://www.w3.org/2001/XMLSchema-instance" xsi:type="dcterms:W3CDTF">2026-04-04T07:18:36Z</dcterms:modified>
</cp:coreProperties>
</file>